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195" windowHeight="8955" activeTab="2"/>
  </bookViews>
  <sheets>
    <sheet name="Szombat" sheetId="1" r:id="rId1"/>
    <sheet name="Vasárnap" sheetId="2" r:id="rId2"/>
    <sheet name="Döntő" sheetId="3" r:id="rId3"/>
  </sheets>
  <definedNames>
    <definedName name="_xlnm._FilterDatabase" localSheetId="2" hidden="1">Döntő!$B$2:$T$22</definedName>
  </definedNames>
  <calcPr calcId="124519"/>
</workbook>
</file>

<file path=xl/calcChain.xml><?xml version="1.0" encoding="utf-8"?>
<calcChain xmlns="http://schemas.openxmlformats.org/spreadsheetml/2006/main">
  <c r="E29" i="2"/>
  <c r="U3" i="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"/>
  <c r="T85" i="2"/>
  <c r="T87"/>
  <c r="F32"/>
  <c r="U85"/>
  <c r="U87"/>
  <c r="F31"/>
  <c r="D31"/>
  <c r="R114" i="3"/>
  <c r="R113"/>
  <c r="Q2"/>
  <c r="Q4"/>
  <c r="Q6"/>
  <c r="Q8"/>
  <c r="Q10"/>
  <c r="Q12"/>
  <c r="Q14"/>
  <c r="Q16"/>
  <c r="Q18"/>
  <c r="Q20"/>
  <c r="Q3"/>
  <c r="Q5"/>
  <c r="Q7"/>
  <c r="Q9"/>
  <c r="Q11"/>
  <c r="Q13"/>
  <c r="Q15"/>
  <c r="Q17"/>
  <c r="Q19"/>
  <c r="Q21"/>
  <c r="Q22"/>
  <c r="E24"/>
  <c r="P2"/>
  <c r="P4"/>
  <c r="P6"/>
  <c r="P8"/>
  <c r="P10"/>
  <c r="P12"/>
  <c r="P14"/>
  <c r="P16"/>
  <c r="P18"/>
  <c r="P20"/>
  <c r="P3"/>
  <c r="P5"/>
  <c r="P7"/>
  <c r="P9"/>
  <c r="P11"/>
  <c r="P13"/>
  <c r="R13" s="1"/>
  <c r="P15"/>
  <c r="P17"/>
  <c r="R17" s="1"/>
  <c r="P19"/>
  <c r="P21"/>
  <c r="R21" s="1"/>
  <c r="P22"/>
  <c r="R22"/>
  <c r="R19"/>
  <c r="R15"/>
  <c r="R11"/>
  <c r="R9"/>
  <c r="R7"/>
  <c r="R5"/>
  <c r="R3"/>
  <c r="R20"/>
  <c r="R18"/>
  <c r="R16"/>
  <c r="R14"/>
  <c r="R12"/>
  <c r="R10"/>
  <c r="R8"/>
  <c r="R6"/>
  <c r="R4"/>
  <c r="R2"/>
  <c r="Q25" i="2"/>
  <c r="Q3"/>
  <c r="R3"/>
  <c r="Q4"/>
  <c r="Q23"/>
  <c r="R23"/>
  <c r="Q6"/>
  <c r="Q26"/>
  <c r="R26"/>
  <c r="Q14"/>
  <c r="Q7"/>
  <c r="R7"/>
  <c r="Q9"/>
  <c r="Q27"/>
  <c r="R27"/>
  <c r="Q17"/>
  <c r="Q10"/>
  <c r="R10"/>
  <c r="Q24"/>
  <c r="Q18"/>
  <c r="R18"/>
  <c r="Q22"/>
  <c r="Q2"/>
  <c r="R2"/>
  <c r="Q15"/>
  <c r="Q13"/>
  <c r="R13"/>
  <c r="Q20"/>
  <c r="Q28"/>
  <c r="R28"/>
  <c r="Q16"/>
  <c r="Q8"/>
  <c r="R8"/>
  <c r="Q11"/>
  <c r="Q5"/>
  <c r="R5"/>
  <c r="Q19"/>
  <c r="Q12"/>
  <c r="R12"/>
  <c r="Q21"/>
  <c r="Q30"/>
  <c r="E30"/>
  <c r="P25"/>
  <c r="P3"/>
  <c r="P4"/>
  <c r="P29"/>
  <c r="P23"/>
  <c r="P6"/>
  <c r="P26"/>
  <c r="P14"/>
  <c r="P7"/>
  <c r="P9"/>
  <c r="P27"/>
  <c r="P17"/>
  <c r="P10"/>
  <c r="P24"/>
  <c r="P18"/>
  <c r="P22"/>
  <c r="P2"/>
  <c r="P15"/>
  <c r="P13"/>
  <c r="P20"/>
  <c r="P28"/>
  <c r="P16"/>
  <c r="P8"/>
  <c r="P11"/>
  <c r="P5"/>
  <c r="P19"/>
  <c r="P12"/>
  <c r="P21"/>
  <c r="R21"/>
  <c r="R19"/>
  <c r="R11"/>
  <c r="R16"/>
  <c r="R20"/>
  <c r="R15"/>
  <c r="R22"/>
  <c r="R24"/>
  <c r="R17"/>
  <c r="R9"/>
  <c r="R14"/>
  <c r="R6"/>
  <c r="R4"/>
  <c r="R25"/>
  <c r="H38" i="1"/>
  <c r="H39"/>
  <c r="H40"/>
  <c r="H37"/>
  <c r="U125"/>
  <c r="V125"/>
  <c r="W125"/>
  <c r="T125"/>
  <c r="R125"/>
  <c r="U124"/>
  <c r="V124"/>
  <c r="W124"/>
  <c r="T124"/>
  <c r="R124"/>
  <c r="Q2"/>
  <c r="Q3"/>
  <c r="Q35"/>
  <c r="I34"/>
  <c r="Q4"/>
  <c r="Q5"/>
  <c r="R5"/>
  <c r="Q6"/>
  <c r="Q7"/>
  <c r="R7"/>
  <c r="Q8"/>
  <c r="Q9"/>
  <c r="Q10"/>
  <c r="Q11"/>
  <c r="Q12"/>
  <c r="Q13"/>
  <c r="Q14"/>
  <c r="Q15"/>
  <c r="Q16"/>
  <c r="Q17"/>
  <c r="Q18"/>
  <c r="Q19"/>
  <c r="Q20"/>
  <c r="Q21"/>
  <c r="R21"/>
  <c r="Q22"/>
  <c r="Q23"/>
  <c r="R23"/>
  <c r="Q24"/>
  <c r="Q25"/>
  <c r="Q26"/>
  <c r="Q27"/>
  <c r="Q28"/>
  <c r="Q29"/>
  <c r="Q30"/>
  <c r="Q31"/>
  <c r="Q32"/>
  <c r="Q33"/>
  <c r="P2"/>
  <c r="P22"/>
  <c r="P14"/>
  <c r="R14"/>
  <c r="P5"/>
  <c r="P6"/>
  <c r="R6"/>
  <c r="P23"/>
  <c r="P30"/>
  <c r="R30"/>
  <c r="P24"/>
  <c r="P31"/>
  <c r="P32"/>
  <c r="P29"/>
  <c r="P9"/>
  <c r="P11"/>
  <c r="R11"/>
  <c r="P21"/>
  <c r="P18"/>
  <c r="R18"/>
  <c r="P12"/>
  <c r="P13"/>
  <c r="P20"/>
  <c r="P4"/>
  <c r="R4"/>
  <c r="P3"/>
  <c r="P27"/>
  <c r="R27"/>
  <c r="P7"/>
  <c r="P25"/>
  <c r="P8"/>
  <c r="P10"/>
  <c r="R10"/>
  <c r="P19"/>
  <c r="P16"/>
  <c r="P17"/>
  <c r="P33"/>
  <c r="R33"/>
  <c r="P28"/>
  <c r="P15"/>
  <c r="P26"/>
  <c r="P34"/>
  <c r="E34"/>
  <c r="E35"/>
  <c r="R2"/>
  <c r="R31"/>
  <c r="R25"/>
  <c r="R19"/>
  <c r="R28"/>
  <c r="R22"/>
  <c r="R20"/>
  <c r="R13"/>
  <c r="R3"/>
  <c r="R15"/>
  <c r="R8"/>
  <c r="R16"/>
  <c r="R24"/>
  <c r="R26"/>
  <c r="R17"/>
  <c r="R32"/>
  <c r="R9"/>
  <c r="R29"/>
  <c r="R12"/>
  <c r="I29" i="2"/>
  <c r="T89"/>
  <c r="D32"/>
  <c r="P23" i="3" l="1"/>
  <c r="E23" s="1"/>
  <c r="Q24"/>
  <c r="I23" s="1"/>
</calcChain>
</file>

<file path=xl/sharedStrings.xml><?xml version="1.0" encoding="utf-8"?>
<sst xmlns="http://schemas.openxmlformats.org/spreadsheetml/2006/main" count="238" uniqueCount="118">
  <si>
    <t>Csapat</t>
  </si>
  <si>
    <t>Település</t>
  </si>
  <si>
    <t>Budapest</t>
  </si>
  <si>
    <t>Pákozd</t>
  </si>
  <si>
    <t>Tápiószentmárton</t>
  </si>
  <si>
    <t>Debrecen</t>
  </si>
  <si>
    <t>Vecsés</t>
  </si>
  <si>
    <t>Veszprém</t>
  </si>
  <si>
    <t>Leányfalu</t>
  </si>
  <si>
    <t>Jászladány</t>
  </si>
  <si>
    <t>Szentes</t>
  </si>
  <si>
    <t>Kőszeg</t>
  </si>
  <si>
    <t>Pilisvörösvár</t>
  </si>
  <si>
    <t>Sárospatak</t>
  </si>
  <si>
    <t>Szigetszentmiklós</t>
  </si>
  <si>
    <t>Ráckeve</t>
  </si>
  <si>
    <t>Nyírtass</t>
  </si>
  <si>
    <t>Dunaharaszti</t>
  </si>
  <si>
    <t>Groll Ottó-Csóka Antal</t>
  </si>
  <si>
    <t>Kemecsei Zoltán-Laboda Zoltán</t>
  </si>
  <si>
    <t>Varga István-Pavlitzky Péter</t>
  </si>
  <si>
    <t>Kalacsi János-Rigó Zsolt</t>
  </si>
  <si>
    <t>Kalacsi Jánosné-Kalacsi Róbert</t>
  </si>
  <si>
    <t>Horváth Zoltán-Kéri Kornél</t>
  </si>
  <si>
    <t>Pintácsi Gábor-Trencsényi György</t>
  </si>
  <si>
    <t>Rohács Péter-Makó Krisztián</t>
  </si>
  <si>
    <t>Sikora István-Tihanyváry Boldizsár</t>
  </si>
  <si>
    <t>Vura Szabolcs-Vura Edina</t>
  </si>
  <si>
    <t>Jamniczky Rozália-Nagy Zoltán</t>
  </si>
  <si>
    <t>Zsíros András-Szili István</t>
  </si>
  <si>
    <t>Medgyasszai Csaba-Kiss Gyula</t>
  </si>
  <si>
    <t>Tóth László-Szegi Zoltán</t>
  </si>
  <si>
    <t>Karádi László-Nagy Róbert</t>
  </si>
  <si>
    <t>Martos Tamás-Márkus Tamás</t>
  </si>
  <si>
    <t>Kovács István-Kvesztár László</t>
  </si>
  <si>
    <t>Takács Ildikó-Vári Hajnalka</t>
  </si>
  <si>
    <t>Csorba Ádám-Erdei Péter</t>
  </si>
  <si>
    <t>Murczin Lajos-Vass Attila</t>
  </si>
  <si>
    <t>Várpalotai Rudolf-Lendvai János</t>
  </si>
  <si>
    <t>Szegedi Zoltán-Dagonya Zoltán</t>
  </si>
  <si>
    <t>Hábel Gábor-Kállai Tamás</t>
  </si>
  <si>
    <t>Horváth Áron-Huber Gábor</t>
  </si>
  <si>
    <t>Straub Dezső-Harmat Imre</t>
  </si>
  <si>
    <t>Takács László-Fürtös Attila</t>
  </si>
  <si>
    <t>Rajtsz.</t>
  </si>
  <si>
    <t>db</t>
  </si>
  <si>
    <t>cm</t>
  </si>
  <si>
    <t>pont</t>
  </si>
  <si>
    <t>db/csapat</t>
  </si>
  <si>
    <t>cm/hal</t>
  </si>
  <si>
    <t>Legnagyobb hal:</t>
  </si>
  <si>
    <t>Bodnár Tibor-Vida László</t>
  </si>
  <si>
    <t>Össz:</t>
  </si>
  <si>
    <t xml:space="preserve">Átlagok: </t>
  </si>
  <si>
    <t>kg</t>
  </si>
  <si>
    <t>Molnár Vilmos-Vogel Balázs</t>
  </si>
  <si>
    <r>
      <t>Farkas Attila</t>
    </r>
    <r>
      <rPr>
        <sz val="12"/>
        <rFont val="Times New Roman"/>
        <family val="1"/>
        <charset val="238"/>
      </rPr>
      <t>-Borsos Gábor</t>
    </r>
  </si>
  <si>
    <t>S:</t>
  </si>
  <si>
    <t>Cs:</t>
  </si>
  <si>
    <t>(vk)</t>
  </si>
  <si>
    <r>
      <t>Forgó Péter-</t>
    </r>
    <r>
      <rPr>
        <b/>
        <u/>
        <sz val="12"/>
        <rFont val="Times New Roman"/>
        <family val="1"/>
        <charset val="238"/>
      </rPr>
      <t>Forgó András</t>
    </r>
  </si>
  <si>
    <t>Süllő</t>
  </si>
  <si>
    <t>Balin</t>
  </si>
  <si>
    <t>Csuka</t>
  </si>
  <si>
    <t>Sügér</t>
  </si>
  <si>
    <t>3,7kg</t>
  </si>
  <si>
    <t>cm/db</t>
  </si>
  <si>
    <t>Kaszás Tibor-Vincze Zoltán</t>
  </si>
  <si>
    <t>Zalaegerszeg</t>
  </si>
  <si>
    <t>Püsök Béla-Simon Mihály</t>
  </si>
  <si>
    <t>Vácduka</t>
  </si>
  <si>
    <t>Tasnádi Ádám-Mundy Márton</t>
  </si>
  <si>
    <t>Érd</t>
  </si>
  <si>
    <t>Greff Tamás-Kelemen György</t>
  </si>
  <si>
    <t>Verőce</t>
  </si>
  <si>
    <t>Blaubacher Sándor-Katók József</t>
  </si>
  <si>
    <t>Kartal</t>
  </si>
  <si>
    <t>Jurácsik Gábor-Jurácsik Károly</t>
  </si>
  <si>
    <t>Lukács István-Nagy Attila</t>
  </si>
  <si>
    <t>Makó</t>
  </si>
  <si>
    <t>Erent Richárd-Simon Mihály</t>
  </si>
  <si>
    <t>Szigethalom</t>
  </si>
  <si>
    <t>Bársony József-Papp Zoltán</t>
  </si>
  <si>
    <t>Pécs</t>
  </si>
  <si>
    <t>Kovács Tamás-Maczani István</t>
  </si>
  <si>
    <t>Kisvárda</t>
  </si>
  <si>
    <t>Hriczkó András-Hriczkó Tamás</t>
  </si>
  <si>
    <t>Szeged</t>
  </si>
  <si>
    <t>Gábris Kornél-Kovács Gábor</t>
  </si>
  <si>
    <t>Kecskemét</t>
  </si>
  <si>
    <t>Aranyosi László-Damu Róbert</t>
  </si>
  <si>
    <t>Cseh Tamás-Nagy András</t>
  </si>
  <si>
    <t>Bagaméri Krisztián-Kása László</t>
  </si>
  <si>
    <t>Demeter Zsolt-Sibik Tamás</t>
  </si>
  <si>
    <t>Salgótarján</t>
  </si>
  <si>
    <t>Kis Aladár-Jócsák Péter</t>
  </si>
  <si>
    <t>Visegrád</t>
  </si>
  <si>
    <t>Vincze Ádám-Cseppentő Péter</t>
  </si>
  <si>
    <t>Tar</t>
  </si>
  <si>
    <t>Juhász Béla-Vígh Miklós</t>
  </si>
  <si>
    <t>Jánoshida</t>
  </si>
  <si>
    <t>Tóth István-Sztefanics Zoltán</t>
  </si>
  <si>
    <t>Keszthely</t>
  </si>
  <si>
    <t>Vaseczki Gábor-Kokics Donát</t>
  </si>
  <si>
    <t>Lukács Gábor-Kovács Attila</t>
  </si>
  <si>
    <t>Rsz.</t>
  </si>
  <si>
    <t>Összes</t>
  </si>
  <si>
    <t>Hsz.</t>
  </si>
  <si>
    <r>
      <t>Simon Zsolt-</t>
    </r>
    <r>
      <rPr>
        <b/>
        <i/>
        <u/>
        <sz val="11"/>
        <color indexed="12"/>
        <rFont val="Arial"/>
        <family val="2"/>
        <charset val="238"/>
      </rPr>
      <t>Cseri Krisztián</t>
    </r>
  </si>
  <si>
    <t>Bocsi A. - Hadusovszky Rudolf</t>
  </si>
  <si>
    <t>Nyerges B. - Kelemen Gábor</t>
  </si>
  <si>
    <t>Koplács T. - Mészáros Zoltán</t>
  </si>
  <si>
    <t>Pálfi Kelemen A.-Kövesdi Zs.</t>
  </si>
  <si>
    <r>
      <t>Simon Zsolt-</t>
    </r>
    <r>
      <rPr>
        <b/>
        <i/>
        <u/>
        <sz val="11"/>
        <color indexed="10"/>
        <rFont val="Arial"/>
        <family val="2"/>
        <charset val="238"/>
      </rPr>
      <t>Cseri Krisztián</t>
    </r>
  </si>
  <si>
    <t>Józsa Imre - Hadusovszky R.</t>
  </si>
  <si>
    <t>1. ford.</t>
  </si>
  <si>
    <t>Dr. Balogh Imre-Papp Péter</t>
  </si>
  <si>
    <t>Dr. Borbély János-Dr. Balogh László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</si>
</sst>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indexed="57"/>
      <name val="Times New Roman"/>
      <family val="1"/>
      <charset val="238"/>
    </font>
    <font>
      <b/>
      <sz val="11"/>
      <color indexed="53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2"/>
      <color indexed="10"/>
      <name val="Times New Roman"/>
      <family val="1"/>
      <charset val="238"/>
    </font>
    <font>
      <sz val="11"/>
      <name val="Arial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11"/>
      <color indexed="10"/>
      <name val="Arial"/>
      <charset val="238"/>
    </font>
    <font>
      <sz val="11"/>
      <color indexed="10"/>
      <name val="Times New Roman"/>
      <family val="1"/>
      <charset val="238"/>
    </font>
    <font>
      <b/>
      <sz val="11"/>
      <color indexed="10"/>
      <name val="Arial"/>
      <charset val="238"/>
    </font>
    <font>
      <b/>
      <sz val="11"/>
      <color indexed="10"/>
      <name val="Arial"/>
      <family val="2"/>
      <charset val="238"/>
    </font>
    <font>
      <b/>
      <i/>
      <u/>
      <sz val="11"/>
      <color indexed="10"/>
      <name val="Arial"/>
      <family val="2"/>
      <charset val="238"/>
    </font>
    <font>
      <b/>
      <i/>
      <u/>
      <sz val="11"/>
      <color indexed="12"/>
      <name val="Arial"/>
      <family val="2"/>
      <charset val="238"/>
    </font>
    <font>
      <b/>
      <sz val="11"/>
      <color indexed="12"/>
      <name val="Times New Roman"/>
      <family val="1"/>
      <charset val="238"/>
    </font>
    <font>
      <b/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9"/>
      <name val="Arial"/>
      <charset val="238"/>
    </font>
    <font>
      <sz val="9"/>
      <name val="Times New Roman"/>
      <family val="1"/>
      <charset val="238"/>
    </font>
    <font>
      <b/>
      <sz val="11"/>
      <color indexed="12"/>
      <name val="Arial"/>
      <charset val="238"/>
    </font>
    <font>
      <b/>
      <sz val="11"/>
      <color indexed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0" xfId="0" applyFont="1" applyFill="1"/>
    <xf numFmtId="1" fontId="4" fillId="0" borderId="0" xfId="0" applyNumberFormat="1" applyFont="1" applyFill="1"/>
    <xf numFmtId="0" fontId="4" fillId="0" borderId="5" xfId="0" applyFont="1" applyFill="1" applyBorder="1"/>
    <xf numFmtId="0" fontId="4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2" xfId="0" applyFont="1" applyFill="1" applyBorder="1"/>
    <xf numFmtId="0" fontId="5" fillId="0" borderId="0" xfId="0" applyFont="1" applyFill="1"/>
    <xf numFmtId="1" fontId="5" fillId="0" borderId="12" xfId="0" applyNumberFormat="1" applyFont="1" applyFill="1" applyBorder="1"/>
    <xf numFmtId="0" fontId="5" fillId="0" borderId="12" xfId="0" applyFont="1" applyFill="1" applyBorder="1"/>
    <xf numFmtId="0" fontId="5" fillId="0" borderId="13" xfId="0" applyFont="1" applyFill="1" applyBorder="1"/>
    <xf numFmtId="1" fontId="5" fillId="0" borderId="14" xfId="0" applyNumberFormat="1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16" xfId="0" applyFont="1" applyFill="1" applyBorder="1"/>
    <xf numFmtId="3" fontId="4" fillId="0" borderId="0" xfId="0" applyNumberFormat="1" applyFont="1" applyFill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1" fontId="5" fillId="0" borderId="5" xfId="0" applyNumberFormat="1" applyFont="1" applyFill="1" applyBorder="1"/>
    <xf numFmtId="1" fontId="5" fillId="0" borderId="1" xfId="0" applyNumberFormat="1" applyFont="1" applyFill="1" applyBorder="1"/>
    <xf numFmtId="1" fontId="5" fillId="0" borderId="21" xfId="0" applyNumberFormat="1" applyFont="1" applyFill="1" applyBorder="1"/>
    <xf numFmtId="0" fontId="5" fillId="0" borderId="22" xfId="0" applyFont="1" applyFill="1" applyBorder="1"/>
    <xf numFmtId="0" fontId="5" fillId="0" borderId="23" xfId="0" applyFont="1" applyFill="1" applyBorder="1"/>
    <xf numFmtId="0" fontId="5" fillId="0" borderId="24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26" xfId="1" applyFont="1" applyFill="1" applyBorder="1"/>
    <xf numFmtId="0" fontId="8" fillId="0" borderId="27" xfId="1" applyFont="1" applyFill="1" applyBorder="1"/>
    <xf numFmtId="0" fontId="7" fillId="0" borderId="6" xfId="1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18" xfId="0" applyFont="1" applyFill="1" applyBorder="1"/>
    <xf numFmtId="1" fontId="7" fillId="0" borderId="5" xfId="0" applyNumberFormat="1" applyFont="1" applyFill="1" applyBorder="1"/>
    <xf numFmtId="0" fontId="7" fillId="0" borderId="7" xfId="0" applyFont="1" applyFill="1" applyBorder="1"/>
    <xf numFmtId="0" fontId="7" fillId="0" borderId="28" xfId="1" applyFont="1" applyFill="1" applyBorder="1"/>
    <xf numFmtId="0" fontId="8" fillId="0" borderId="29" xfId="1" applyFont="1" applyFill="1" applyBorder="1"/>
    <xf numFmtId="0" fontId="7" fillId="0" borderId="2" xfId="1" applyFont="1" applyFill="1" applyBorder="1"/>
    <xf numFmtId="0" fontId="7" fillId="0" borderId="1" xfId="0" applyFont="1" applyFill="1" applyBorder="1"/>
    <xf numFmtId="0" fontId="7" fillId="0" borderId="2" xfId="0" applyFont="1" applyFill="1" applyBorder="1"/>
    <xf numFmtId="0" fontId="7" fillId="0" borderId="19" xfId="0" applyFont="1" applyFill="1" applyBorder="1"/>
    <xf numFmtId="1" fontId="7" fillId="0" borderId="1" xfId="0" applyNumberFormat="1" applyFont="1" applyFill="1" applyBorder="1"/>
    <xf numFmtId="0" fontId="7" fillId="0" borderId="8" xfId="0" applyFont="1" applyFill="1" applyBorder="1"/>
    <xf numFmtId="0" fontId="9" fillId="0" borderId="29" xfId="1" applyFont="1" applyFill="1" applyBorder="1"/>
    <xf numFmtId="0" fontId="7" fillId="0" borderId="30" xfId="1" applyFont="1" applyFill="1" applyBorder="1"/>
    <xf numFmtId="0" fontId="8" fillId="0" borderId="31" xfId="1" applyFont="1" applyFill="1" applyBorder="1"/>
    <xf numFmtId="0" fontId="7" fillId="0" borderId="22" xfId="1" applyFont="1" applyFill="1" applyBorder="1"/>
    <xf numFmtId="0" fontId="7" fillId="0" borderId="21" xfId="0" applyFont="1" applyFill="1" applyBorder="1"/>
    <xf numFmtId="0" fontId="7" fillId="0" borderId="22" xfId="0" applyFont="1" applyFill="1" applyBorder="1"/>
    <xf numFmtId="0" fontId="7" fillId="0" borderId="32" xfId="0" applyFont="1" applyFill="1" applyBorder="1"/>
    <xf numFmtId="1" fontId="7" fillId="0" borderId="21" xfId="0" applyNumberFormat="1" applyFont="1" applyFill="1" applyBorder="1"/>
    <xf numFmtId="0" fontId="7" fillId="0" borderId="23" xfId="0" applyFont="1" applyFill="1" applyBorder="1"/>
    <xf numFmtId="0" fontId="4" fillId="0" borderId="26" xfId="1" applyFont="1" applyFill="1" applyBorder="1"/>
    <xf numFmtId="0" fontId="3" fillId="0" borderId="27" xfId="1" applyFont="1" applyFill="1" applyBorder="1"/>
    <xf numFmtId="0" fontId="4" fillId="0" borderId="6" xfId="1" applyFont="1" applyFill="1" applyBorder="1"/>
    <xf numFmtId="0" fontId="4" fillId="0" borderId="28" xfId="1" applyFont="1" applyFill="1" applyBorder="1"/>
    <xf numFmtId="0" fontId="3" fillId="0" borderId="29" xfId="1" applyFont="1" applyFill="1" applyBorder="1"/>
    <xf numFmtId="0" fontId="4" fillId="0" borderId="2" xfId="1" applyFont="1" applyFill="1" applyBorder="1"/>
    <xf numFmtId="0" fontId="4" fillId="0" borderId="33" xfId="1" applyFont="1" applyFill="1" applyBorder="1"/>
    <xf numFmtId="0" fontId="3" fillId="0" borderId="34" xfId="1" applyFont="1" applyFill="1" applyBorder="1"/>
    <xf numFmtId="0" fontId="4" fillId="0" borderId="4" xfId="1" applyFont="1" applyFill="1" applyBorder="1"/>
    <xf numFmtId="0" fontId="5" fillId="0" borderId="16" xfId="1" applyFont="1" applyFill="1" applyBorder="1"/>
    <xf numFmtId="0" fontId="6" fillId="0" borderId="12" xfId="1" applyFont="1" applyFill="1" applyBorder="1"/>
    <xf numFmtId="0" fontId="5" fillId="0" borderId="12" xfId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right"/>
    </xf>
    <xf numFmtId="0" fontId="5" fillId="0" borderId="35" xfId="0" applyFont="1" applyFill="1" applyBorder="1"/>
    <xf numFmtId="0" fontId="6" fillId="0" borderId="14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 indent="1"/>
    </xf>
    <xf numFmtId="0" fontId="5" fillId="0" borderId="14" xfId="0" applyFont="1" applyFill="1" applyBorder="1" applyAlignment="1">
      <alignment horizontal="right"/>
    </xf>
    <xf numFmtId="0" fontId="3" fillId="0" borderId="0" xfId="0" applyFont="1" applyFill="1"/>
    <xf numFmtId="0" fontId="10" fillId="0" borderId="1" xfId="0" applyFont="1" applyFill="1" applyBorder="1"/>
    <xf numFmtId="0" fontId="12" fillId="0" borderId="29" xfId="1" applyFont="1" applyFill="1" applyBorder="1"/>
    <xf numFmtId="0" fontId="4" fillId="0" borderId="14" xfId="0" applyFont="1" applyFill="1" applyBorder="1"/>
    <xf numFmtId="164" fontId="4" fillId="0" borderId="0" xfId="0" applyNumberFormat="1" applyFont="1" applyFill="1"/>
    <xf numFmtId="0" fontId="5" fillId="0" borderId="25" xfId="1" applyFont="1" applyFill="1" applyBorder="1" applyAlignment="1">
      <alignment horizontal="center"/>
    </xf>
    <xf numFmtId="0" fontId="5" fillId="0" borderId="12" xfId="1" applyFont="1" applyFill="1" applyBorder="1"/>
    <xf numFmtId="0" fontId="13" fillId="0" borderId="36" xfId="0" applyFont="1" applyBorder="1" applyAlignment="1">
      <alignment horizontal="right"/>
    </xf>
    <xf numFmtId="0" fontId="14" fillId="0" borderId="1" xfId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4" fillId="0" borderId="21" xfId="1" applyFont="1" applyBorder="1" applyAlignment="1">
      <alignment horizontal="right"/>
    </xf>
    <xf numFmtId="0" fontId="7" fillId="0" borderId="37" xfId="0" applyFont="1" applyFill="1" applyBorder="1"/>
    <xf numFmtId="0" fontId="7" fillId="0" borderId="38" xfId="0" applyFont="1" applyFill="1" applyBorder="1"/>
    <xf numFmtId="0" fontId="7" fillId="0" borderId="39" xfId="0" applyFont="1" applyFill="1" applyBorder="1"/>
    <xf numFmtId="1" fontId="7" fillId="0" borderId="37" xfId="0" applyNumberFormat="1" applyFont="1" applyFill="1" applyBorder="1"/>
    <xf numFmtId="0" fontId="7" fillId="0" borderId="40" xfId="0" applyFont="1" applyFill="1" applyBorder="1"/>
    <xf numFmtId="0" fontId="4" fillId="0" borderId="21" xfId="0" applyFont="1" applyFill="1" applyBorder="1"/>
    <xf numFmtId="0" fontId="4" fillId="0" borderId="22" xfId="0" applyFont="1" applyFill="1" applyBorder="1"/>
    <xf numFmtId="0" fontId="4" fillId="0" borderId="32" xfId="0" applyFont="1" applyFill="1" applyBorder="1"/>
    <xf numFmtId="0" fontId="5" fillId="0" borderId="38" xfId="0" applyFont="1" applyFill="1" applyBorder="1"/>
    <xf numFmtId="1" fontId="5" fillId="0" borderId="37" xfId="0" applyNumberFormat="1" applyFont="1" applyFill="1" applyBorder="1"/>
    <xf numFmtId="0" fontId="5" fillId="0" borderId="40" xfId="0" applyFont="1" applyFill="1" applyBorder="1"/>
    <xf numFmtId="0" fontId="4" fillId="0" borderId="0" xfId="0" applyFont="1" applyFill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6" fillId="0" borderId="2" xfId="1" applyFont="1" applyFill="1" applyBorder="1" applyAlignment="1">
      <alignment horizontal="left"/>
    </xf>
    <xf numFmtId="0" fontId="17" fillId="0" borderId="8" xfId="1" applyFont="1" applyBorder="1" applyAlignment="1">
      <alignment horizontal="left"/>
    </xf>
    <xf numFmtId="0" fontId="5" fillId="0" borderId="28" xfId="0" applyFont="1" applyFill="1" applyBorder="1"/>
    <xf numFmtId="0" fontId="5" fillId="0" borderId="41" xfId="0" applyFont="1" applyFill="1" applyBorder="1"/>
    <xf numFmtId="0" fontId="5" fillId="0" borderId="42" xfId="0" applyFont="1" applyFill="1" applyBorder="1"/>
    <xf numFmtId="0" fontId="5" fillId="0" borderId="26" xfId="0" applyFont="1" applyFill="1" applyBorder="1"/>
    <xf numFmtId="0" fontId="5" fillId="0" borderId="24" xfId="0" applyFont="1" applyFill="1" applyBorder="1" applyAlignment="1">
      <alignment horizontal="center"/>
    </xf>
    <xf numFmtId="0" fontId="4" fillId="0" borderId="37" xfId="0" applyFont="1" applyFill="1" applyBorder="1"/>
    <xf numFmtId="0" fontId="4" fillId="0" borderId="38" xfId="0" applyFont="1" applyFill="1" applyBorder="1"/>
    <xf numFmtId="0" fontId="4" fillId="0" borderId="39" xfId="0" applyFont="1" applyFill="1" applyBorder="1"/>
    <xf numFmtId="0" fontId="4" fillId="0" borderId="13" xfId="0" applyFont="1" applyFill="1" applyBorder="1"/>
    <xf numFmtId="0" fontId="4" fillId="0" borderId="15" xfId="0" applyFont="1" applyFill="1" applyBorder="1"/>
    <xf numFmtId="0" fontId="18" fillId="0" borderId="36" xfId="0" applyFont="1" applyBorder="1" applyAlignment="1">
      <alignment horizontal="right"/>
    </xf>
    <xf numFmtId="0" fontId="19" fillId="0" borderId="1" xfId="0" applyFont="1" applyFill="1" applyBorder="1"/>
    <xf numFmtId="0" fontId="19" fillId="0" borderId="2" xfId="0" applyFont="1" applyFill="1" applyBorder="1"/>
    <xf numFmtId="0" fontId="19" fillId="0" borderId="19" xfId="0" applyFont="1" applyFill="1" applyBorder="1"/>
    <xf numFmtId="0" fontId="21" fillId="0" borderId="37" xfId="1" applyFont="1" applyBorder="1" applyAlignment="1">
      <alignment horizontal="right"/>
    </xf>
    <xf numFmtId="0" fontId="21" fillId="0" borderId="1" xfId="1" applyFont="1" applyBorder="1" applyAlignment="1">
      <alignment horizontal="right"/>
    </xf>
    <xf numFmtId="0" fontId="14" fillId="0" borderId="5" xfId="1" applyFont="1" applyBorder="1" applyAlignment="1">
      <alignment horizontal="right"/>
    </xf>
    <xf numFmtId="0" fontId="21" fillId="0" borderId="21" xfId="1" applyFont="1" applyBorder="1" applyAlignment="1">
      <alignment horizontal="right"/>
    </xf>
    <xf numFmtId="0" fontId="24" fillId="0" borderId="2" xfId="0" applyFont="1" applyFill="1" applyBorder="1"/>
    <xf numFmtId="0" fontId="16" fillId="0" borderId="10" xfId="1" applyFont="1" applyFill="1" applyBorder="1" applyAlignment="1">
      <alignment horizontal="center"/>
    </xf>
    <xf numFmtId="0" fontId="25" fillId="0" borderId="40" xfId="1" applyFont="1" applyBorder="1" applyAlignment="1">
      <alignment horizontal="right"/>
    </xf>
    <xf numFmtId="0" fontId="25" fillId="0" borderId="8" xfId="1" applyFont="1" applyBorder="1" applyAlignment="1">
      <alignment horizontal="right"/>
    </xf>
    <xf numFmtId="0" fontId="25" fillId="0" borderId="23" xfId="1" applyFont="1" applyBorder="1" applyAlignment="1">
      <alignment horizontal="right"/>
    </xf>
    <xf numFmtId="0" fontId="26" fillId="0" borderId="7" xfId="1" applyFont="1" applyBorder="1" applyAlignment="1">
      <alignment horizontal="right"/>
    </xf>
    <xf numFmtId="0" fontId="26" fillId="0" borderId="8" xfId="1" applyFont="1" applyBorder="1" applyAlignment="1">
      <alignment horizontal="right"/>
    </xf>
    <xf numFmtId="0" fontId="27" fillId="0" borderId="8" xfId="0" applyFont="1" applyBorder="1" applyAlignment="1">
      <alignment horizontal="right"/>
    </xf>
    <xf numFmtId="0" fontId="26" fillId="0" borderId="23" xfId="1" applyFont="1" applyBorder="1" applyAlignment="1">
      <alignment horizontal="right"/>
    </xf>
    <xf numFmtId="0" fontId="16" fillId="0" borderId="12" xfId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0" xfId="0" applyFont="1" applyFill="1"/>
    <xf numFmtId="0" fontId="20" fillId="0" borderId="43" xfId="0" applyFont="1" applyBorder="1" applyAlignment="1">
      <alignment horizontal="right"/>
    </xf>
    <xf numFmtId="0" fontId="20" fillId="0" borderId="28" xfId="0" applyFont="1" applyBorder="1" applyAlignment="1">
      <alignment horizontal="right"/>
    </xf>
    <xf numFmtId="0" fontId="20" fillId="0" borderId="30" xfId="0" applyFont="1" applyBorder="1" applyAlignment="1">
      <alignment horizontal="right"/>
    </xf>
    <xf numFmtId="0" fontId="13" fillId="0" borderId="43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7" fillId="0" borderId="42" xfId="0" applyFont="1" applyFill="1" applyBorder="1"/>
    <xf numFmtId="0" fontId="19" fillId="0" borderId="0" xfId="0" applyFont="1" applyFill="1"/>
    <xf numFmtId="0" fontId="7" fillId="0" borderId="28" xfId="0" applyFont="1" applyFill="1" applyBorder="1"/>
    <xf numFmtId="0" fontId="16" fillId="0" borderId="8" xfId="1" applyFont="1" applyFill="1" applyBorder="1" applyAlignment="1">
      <alignment horizontal="left"/>
    </xf>
    <xf numFmtId="0" fontId="6" fillId="0" borderId="27" xfId="1" applyFont="1" applyFill="1" applyBorder="1" applyAlignment="1">
      <alignment horizontal="center"/>
    </xf>
    <xf numFmtId="0" fontId="6" fillId="0" borderId="29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29" fillId="0" borderId="36" xfId="0" applyFont="1" applyBorder="1" applyAlignment="1">
      <alignment horizontal="right"/>
    </xf>
    <xf numFmtId="0" fontId="30" fillId="0" borderId="1" xfId="1" applyFont="1" applyBorder="1" applyAlignment="1">
      <alignment horizontal="center"/>
    </xf>
    <xf numFmtId="0" fontId="30" fillId="0" borderId="8" xfId="1" applyFont="1" applyBorder="1" applyAlignment="1">
      <alignment horizontal="right"/>
    </xf>
    <xf numFmtId="0" fontId="24" fillId="0" borderId="1" xfId="0" applyFont="1" applyFill="1" applyBorder="1"/>
    <xf numFmtId="0" fontId="24" fillId="0" borderId="19" xfId="0" applyFont="1" applyFill="1" applyBorder="1"/>
    <xf numFmtId="1" fontId="24" fillId="0" borderId="1" xfId="0" applyNumberFormat="1" applyFont="1" applyFill="1" applyBorder="1"/>
    <xf numFmtId="0" fontId="24" fillId="0" borderId="8" xfId="0" applyFont="1" applyFill="1" applyBorder="1"/>
    <xf numFmtId="0" fontId="24" fillId="0" borderId="42" xfId="0" applyFont="1" applyFill="1" applyBorder="1"/>
    <xf numFmtId="0" fontId="24" fillId="0" borderId="28" xfId="0" applyFont="1" applyFill="1" applyBorder="1"/>
    <xf numFmtId="0" fontId="24" fillId="0" borderId="26" xfId="0" applyFont="1" applyFill="1" applyBorder="1"/>
    <xf numFmtId="0" fontId="24" fillId="0" borderId="0" xfId="0" applyFont="1" applyFill="1"/>
    <xf numFmtId="0" fontId="21" fillId="0" borderId="29" xfId="1" applyFont="1" applyBorder="1" applyAlignment="1">
      <alignment horizontal="center"/>
    </xf>
    <xf numFmtId="0" fontId="25" fillId="0" borderId="2" xfId="1" applyFont="1" applyBorder="1" applyAlignment="1">
      <alignment horizontal="right"/>
    </xf>
  </cellXfs>
  <cellStyles count="2">
    <cellStyle name="Normál" xfId="0" builtinId="0"/>
    <cellStyle name="Normál_Munka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5"/>
  <sheetViews>
    <sheetView workbookViewId="0">
      <pane ySplit="1" topLeftCell="A2" activePane="bottomLeft" state="frozen"/>
      <selection pane="bottomLeft" activeCell="B2" sqref="B2"/>
    </sheetView>
  </sheetViews>
  <sheetFormatPr defaultRowHeight="15.75"/>
  <cols>
    <col min="1" max="1" width="7.28515625" style="5" bestFit="1" customWidth="1"/>
    <col min="2" max="2" width="32.7109375" style="81" bestFit="1" customWidth="1"/>
    <col min="3" max="3" width="16.42578125" style="5" customWidth="1"/>
    <col min="4" max="15" width="5.28515625" style="5" customWidth="1"/>
    <col min="16" max="18" width="6.42578125" style="16" customWidth="1"/>
    <col min="19" max="16384" width="9.140625" style="5"/>
  </cols>
  <sheetData>
    <row r="1" spans="1:23" s="37" customFormat="1" ht="17.25" thickTop="1" thickBot="1">
      <c r="A1" s="34" t="s">
        <v>44</v>
      </c>
      <c r="B1" s="35" t="s">
        <v>0</v>
      </c>
      <c r="C1" s="36" t="s">
        <v>1</v>
      </c>
      <c r="D1" s="11">
        <v>1</v>
      </c>
      <c r="E1" s="12">
        <v>2</v>
      </c>
      <c r="F1" s="12">
        <v>3</v>
      </c>
      <c r="G1" s="12">
        <v>4</v>
      </c>
      <c r="H1" s="12">
        <v>5</v>
      </c>
      <c r="I1" s="12">
        <v>6</v>
      </c>
      <c r="J1" s="12">
        <v>7</v>
      </c>
      <c r="K1" s="12">
        <v>8</v>
      </c>
      <c r="L1" s="12">
        <v>9</v>
      </c>
      <c r="M1" s="12">
        <v>10</v>
      </c>
      <c r="N1" s="12">
        <v>11</v>
      </c>
      <c r="O1" s="25">
        <v>12</v>
      </c>
      <c r="P1" s="11" t="s">
        <v>45</v>
      </c>
      <c r="Q1" s="12" t="s">
        <v>46</v>
      </c>
      <c r="R1" s="13" t="s">
        <v>47</v>
      </c>
      <c r="T1" s="37" t="s">
        <v>63</v>
      </c>
      <c r="U1" s="37" t="s">
        <v>61</v>
      </c>
      <c r="V1" s="37" t="s">
        <v>62</v>
      </c>
      <c r="W1" s="37" t="s">
        <v>64</v>
      </c>
    </row>
    <row r="2" spans="1:23" s="16" customFormat="1" ht="16.5" thickTop="1">
      <c r="A2" s="38">
        <v>1</v>
      </c>
      <c r="B2" s="39" t="s">
        <v>43</v>
      </c>
      <c r="C2" s="40" t="s">
        <v>14</v>
      </c>
      <c r="D2" s="41">
        <v>36</v>
      </c>
      <c r="E2" s="42">
        <v>43</v>
      </c>
      <c r="F2" s="42">
        <v>37</v>
      </c>
      <c r="G2" s="42">
        <v>37</v>
      </c>
      <c r="H2" s="42">
        <v>51</v>
      </c>
      <c r="I2" s="42">
        <v>39</v>
      </c>
      <c r="J2" s="42">
        <v>42</v>
      </c>
      <c r="K2" s="42">
        <v>49</v>
      </c>
      <c r="L2" s="42">
        <v>41</v>
      </c>
      <c r="M2" s="42">
        <v>38</v>
      </c>
      <c r="N2" s="42">
        <v>42</v>
      </c>
      <c r="O2" s="43">
        <v>53</v>
      </c>
      <c r="P2" s="44">
        <f t="shared" ref="P2:P33" si="0">COUNT(D2:O2)</f>
        <v>12</v>
      </c>
      <c r="Q2" s="42">
        <f t="shared" ref="Q2:Q33" si="1">SUM(D2:O2)</f>
        <v>508</v>
      </c>
      <c r="R2" s="45">
        <f t="shared" ref="R2:R33" si="2">P2*10+Q2</f>
        <v>628</v>
      </c>
      <c r="T2" s="16">
        <v>36</v>
      </c>
      <c r="V2" s="16">
        <v>43</v>
      </c>
    </row>
    <row r="3" spans="1:23" s="16" customFormat="1">
      <c r="A3" s="46">
        <v>20</v>
      </c>
      <c r="B3" s="47" t="s">
        <v>30</v>
      </c>
      <c r="C3" s="48" t="s">
        <v>2</v>
      </c>
      <c r="D3" s="49">
        <v>45</v>
      </c>
      <c r="E3" s="50">
        <v>37</v>
      </c>
      <c r="F3" s="50">
        <v>43</v>
      </c>
      <c r="G3" s="50">
        <v>45</v>
      </c>
      <c r="H3" s="50">
        <v>37</v>
      </c>
      <c r="I3" s="50">
        <v>46</v>
      </c>
      <c r="J3" s="50">
        <v>35</v>
      </c>
      <c r="K3" s="50">
        <v>34</v>
      </c>
      <c r="L3" s="50">
        <v>36</v>
      </c>
      <c r="M3" s="50"/>
      <c r="N3" s="50"/>
      <c r="O3" s="51"/>
      <c r="P3" s="52">
        <f t="shared" si="0"/>
        <v>9</v>
      </c>
      <c r="Q3" s="50">
        <f t="shared" si="1"/>
        <v>358</v>
      </c>
      <c r="R3" s="53">
        <f t="shared" si="2"/>
        <v>448</v>
      </c>
      <c r="T3" s="16">
        <v>37</v>
      </c>
    </row>
    <row r="4" spans="1:23" s="16" customFormat="1">
      <c r="A4" s="46">
        <v>19</v>
      </c>
      <c r="B4" s="47" t="s">
        <v>25</v>
      </c>
      <c r="C4" s="48" t="s">
        <v>5</v>
      </c>
      <c r="D4" s="49">
        <v>43</v>
      </c>
      <c r="E4" s="50">
        <v>38</v>
      </c>
      <c r="F4" s="50">
        <v>41</v>
      </c>
      <c r="G4" s="50">
        <v>47</v>
      </c>
      <c r="H4" s="50">
        <v>32</v>
      </c>
      <c r="I4" s="50">
        <v>43</v>
      </c>
      <c r="J4" s="50">
        <v>43</v>
      </c>
      <c r="K4" s="50">
        <v>50</v>
      </c>
      <c r="L4" s="50">
        <v>20</v>
      </c>
      <c r="M4" s="50"/>
      <c r="N4" s="50"/>
      <c r="O4" s="51"/>
      <c r="P4" s="52">
        <f t="shared" si="0"/>
        <v>9</v>
      </c>
      <c r="Q4" s="50">
        <f t="shared" si="1"/>
        <v>357</v>
      </c>
      <c r="R4" s="53">
        <f t="shared" si="2"/>
        <v>447</v>
      </c>
      <c r="T4" s="16">
        <v>37</v>
      </c>
    </row>
    <row r="5" spans="1:23" s="16" customFormat="1">
      <c r="A5" s="46">
        <v>4</v>
      </c>
      <c r="B5" s="47" t="s">
        <v>31</v>
      </c>
      <c r="C5" s="48" t="s">
        <v>10</v>
      </c>
      <c r="D5" s="49">
        <v>37</v>
      </c>
      <c r="E5" s="50">
        <v>44</v>
      </c>
      <c r="F5" s="50">
        <v>33</v>
      </c>
      <c r="G5" s="50">
        <v>35</v>
      </c>
      <c r="H5" s="50">
        <v>36</v>
      </c>
      <c r="I5" s="50">
        <v>40</v>
      </c>
      <c r="J5" s="50">
        <v>40</v>
      </c>
      <c r="K5" s="50">
        <v>40</v>
      </c>
      <c r="L5" s="50">
        <v>47</v>
      </c>
      <c r="M5" s="50"/>
      <c r="N5" s="50"/>
      <c r="O5" s="51"/>
      <c r="P5" s="52">
        <f t="shared" si="0"/>
        <v>9</v>
      </c>
      <c r="Q5" s="50">
        <f t="shared" si="1"/>
        <v>352</v>
      </c>
      <c r="R5" s="53">
        <f t="shared" si="2"/>
        <v>442</v>
      </c>
      <c r="T5" s="16">
        <v>51</v>
      </c>
    </row>
    <row r="6" spans="1:23" s="16" customFormat="1">
      <c r="A6" s="46">
        <v>5</v>
      </c>
      <c r="B6" s="47" t="s">
        <v>116</v>
      </c>
      <c r="C6" s="48" t="s">
        <v>5</v>
      </c>
      <c r="D6" s="49">
        <v>50</v>
      </c>
      <c r="E6" s="50">
        <v>39</v>
      </c>
      <c r="F6" s="50">
        <v>35</v>
      </c>
      <c r="G6" s="50">
        <v>51</v>
      </c>
      <c r="H6" s="50">
        <v>47</v>
      </c>
      <c r="I6" s="50">
        <v>42</v>
      </c>
      <c r="J6" s="50">
        <v>52</v>
      </c>
      <c r="K6" s="50"/>
      <c r="L6" s="50"/>
      <c r="M6" s="50"/>
      <c r="N6" s="50"/>
      <c r="O6" s="51"/>
      <c r="P6" s="52">
        <f t="shared" si="0"/>
        <v>7</v>
      </c>
      <c r="Q6" s="50">
        <f t="shared" si="1"/>
        <v>316</v>
      </c>
      <c r="R6" s="53">
        <f t="shared" si="2"/>
        <v>386</v>
      </c>
      <c r="T6" s="16">
        <v>39</v>
      </c>
    </row>
    <row r="7" spans="1:23" s="16" customFormat="1">
      <c r="A7" s="46">
        <v>22</v>
      </c>
      <c r="B7" s="54" t="s">
        <v>35</v>
      </c>
      <c r="C7" s="48" t="s">
        <v>14</v>
      </c>
      <c r="D7" s="49">
        <v>46</v>
      </c>
      <c r="E7" s="50">
        <v>54</v>
      </c>
      <c r="F7" s="50">
        <v>44</v>
      </c>
      <c r="G7" s="50">
        <v>42</v>
      </c>
      <c r="H7" s="50">
        <v>61</v>
      </c>
      <c r="I7" s="50">
        <v>45</v>
      </c>
      <c r="J7" s="50"/>
      <c r="K7" s="50"/>
      <c r="L7" s="50"/>
      <c r="M7" s="50"/>
      <c r="N7" s="50"/>
      <c r="O7" s="51"/>
      <c r="P7" s="52">
        <f t="shared" si="0"/>
        <v>6</v>
      </c>
      <c r="Q7" s="50">
        <f t="shared" si="1"/>
        <v>292</v>
      </c>
      <c r="R7" s="53">
        <f t="shared" si="2"/>
        <v>352</v>
      </c>
      <c r="T7" s="16">
        <v>42</v>
      </c>
    </row>
    <row r="8" spans="1:23" s="16" customFormat="1">
      <c r="A8" s="46">
        <v>24</v>
      </c>
      <c r="B8" s="47" t="s">
        <v>55</v>
      </c>
      <c r="C8" s="48" t="s">
        <v>8</v>
      </c>
      <c r="D8" s="49">
        <v>43</v>
      </c>
      <c r="E8" s="50">
        <v>44</v>
      </c>
      <c r="F8" s="50">
        <v>42</v>
      </c>
      <c r="G8" s="50">
        <v>46</v>
      </c>
      <c r="H8" s="50">
        <v>42</v>
      </c>
      <c r="I8" s="50">
        <v>40</v>
      </c>
      <c r="J8" s="50"/>
      <c r="K8" s="50"/>
      <c r="L8" s="50"/>
      <c r="M8" s="50"/>
      <c r="N8" s="50"/>
      <c r="O8" s="51"/>
      <c r="P8" s="52">
        <f t="shared" si="0"/>
        <v>6</v>
      </c>
      <c r="Q8" s="50">
        <f t="shared" si="1"/>
        <v>257</v>
      </c>
      <c r="R8" s="53">
        <f t="shared" si="2"/>
        <v>317</v>
      </c>
      <c r="T8" s="16">
        <v>49</v>
      </c>
    </row>
    <row r="9" spans="1:23" s="16" customFormat="1">
      <c r="A9" s="46">
        <v>12</v>
      </c>
      <c r="B9" s="47" t="s">
        <v>23</v>
      </c>
      <c r="C9" s="48" t="s">
        <v>2</v>
      </c>
      <c r="D9" s="49">
        <v>41</v>
      </c>
      <c r="E9" s="50">
        <v>77</v>
      </c>
      <c r="F9" s="50">
        <v>42</v>
      </c>
      <c r="G9" s="50">
        <v>44</v>
      </c>
      <c r="H9" s="50">
        <v>37</v>
      </c>
      <c r="I9" s="50"/>
      <c r="J9" s="50"/>
      <c r="K9" s="50"/>
      <c r="L9" s="50"/>
      <c r="M9" s="50"/>
      <c r="N9" s="50"/>
      <c r="O9" s="51"/>
      <c r="P9" s="52">
        <f t="shared" si="0"/>
        <v>5</v>
      </c>
      <c r="Q9" s="50">
        <f t="shared" si="1"/>
        <v>241</v>
      </c>
      <c r="R9" s="53">
        <f t="shared" si="2"/>
        <v>291</v>
      </c>
      <c r="T9" s="16">
        <v>41</v>
      </c>
    </row>
    <row r="10" spans="1:23" s="16" customFormat="1">
      <c r="A10" s="46">
        <v>25</v>
      </c>
      <c r="B10" s="47" t="s">
        <v>20</v>
      </c>
      <c r="C10" s="48" t="s">
        <v>3</v>
      </c>
      <c r="D10" s="49">
        <v>82</v>
      </c>
      <c r="E10" s="50">
        <v>40</v>
      </c>
      <c r="F10" s="50">
        <v>75</v>
      </c>
      <c r="G10" s="50">
        <v>41</v>
      </c>
      <c r="H10" s="50"/>
      <c r="I10" s="50"/>
      <c r="J10" s="50"/>
      <c r="K10" s="50"/>
      <c r="L10" s="50"/>
      <c r="M10" s="50"/>
      <c r="N10" s="50"/>
      <c r="O10" s="51"/>
      <c r="P10" s="52">
        <f t="shared" si="0"/>
        <v>4</v>
      </c>
      <c r="Q10" s="50">
        <f t="shared" si="1"/>
        <v>238</v>
      </c>
      <c r="R10" s="53">
        <f t="shared" si="2"/>
        <v>278</v>
      </c>
      <c r="T10" s="16">
        <v>38</v>
      </c>
    </row>
    <row r="11" spans="1:23" s="16" customFormat="1" ht="16.5" thickBot="1">
      <c r="A11" s="55">
        <v>13</v>
      </c>
      <c r="B11" s="56" t="s">
        <v>40</v>
      </c>
      <c r="C11" s="57" t="s">
        <v>2</v>
      </c>
      <c r="D11" s="58">
        <v>44</v>
      </c>
      <c r="E11" s="59">
        <v>73</v>
      </c>
      <c r="F11" s="59">
        <v>38</v>
      </c>
      <c r="G11" s="59">
        <v>66</v>
      </c>
      <c r="H11" s="59"/>
      <c r="I11" s="59"/>
      <c r="J11" s="59"/>
      <c r="K11" s="59"/>
      <c r="L11" s="59"/>
      <c r="M11" s="59"/>
      <c r="N11" s="59"/>
      <c r="O11" s="60"/>
      <c r="P11" s="61">
        <f t="shared" si="0"/>
        <v>4</v>
      </c>
      <c r="Q11" s="59">
        <f t="shared" si="1"/>
        <v>221</v>
      </c>
      <c r="R11" s="62">
        <f t="shared" si="2"/>
        <v>261</v>
      </c>
      <c r="T11" s="16">
        <v>42</v>
      </c>
    </row>
    <row r="12" spans="1:23" ht="16.5" thickTop="1">
      <c r="A12" s="63">
        <v>16</v>
      </c>
      <c r="B12" s="64" t="s">
        <v>19</v>
      </c>
      <c r="C12" s="65" t="s">
        <v>2</v>
      </c>
      <c r="D12" s="7">
        <v>32</v>
      </c>
      <c r="E12" s="8">
        <v>21</v>
      </c>
      <c r="F12" s="8">
        <v>23</v>
      </c>
      <c r="G12" s="8">
        <v>26</v>
      </c>
      <c r="H12" s="8">
        <v>49</v>
      </c>
      <c r="I12" s="8">
        <v>40</v>
      </c>
      <c r="J12" s="8"/>
      <c r="K12" s="8"/>
      <c r="L12" s="8"/>
      <c r="M12" s="8"/>
      <c r="N12" s="8"/>
      <c r="O12" s="26"/>
      <c r="P12" s="29">
        <f t="shared" si="0"/>
        <v>6</v>
      </c>
      <c r="Q12" s="14">
        <f t="shared" si="1"/>
        <v>191</v>
      </c>
      <c r="R12" s="9">
        <f t="shared" si="2"/>
        <v>251</v>
      </c>
      <c r="T12" s="5">
        <v>53</v>
      </c>
    </row>
    <row r="13" spans="1:23">
      <c r="A13" s="66">
        <v>17</v>
      </c>
      <c r="B13" s="67" t="s">
        <v>32</v>
      </c>
      <c r="C13" s="68" t="s">
        <v>11</v>
      </c>
      <c r="D13" s="1">
        <v>35</v>
      </c>
      <c r="E13" s="2">
        <v>43</v>
      </c>
      <c r="F13" s="2">
        <v>32</v>
      </c>
      <c r="G13" s="2">
        <v>39</v>
      </c>
      <c r="H13" s="2">
        <v>48</v>
      </c>
      <c r="I13" s="2"/>
      <c r="J13" s="2"/>
      <c r="K13" s="2"/>
      <c r="L13" s="2"/>
      <c r="M13" s="2"/>
      <c r="N13" s="2"/>
      <c r="O13" s="27"/>
      <c r="P13" s="30">
        <f t="shared" si="0"/>
        <v>5</v>
      </c>
      <c r="Q13" s="15">
        <f t="shared" si="1"/>
        <v>197</v>
      </c>
      <c r="R13" s="10">
        <f t="shared" si="2"/>
        <v>247</v>
      </c>
      <c r="U13" s="5">
        <v>34</v>
      </c>
    </row>
    <row r="14" spans="1:23">
      <c r="A14" s="66">
        <v>3</v>
      </c>
      <c r="B14" s="67" t="s">
        <v>39</v>
      </c>
      <c r="C14" s="68" t="s">
        <v>16</v>
      </c>
      <c r="D14" s="1">
        <v>41</v>
      </c>
      <c r="E14" s="2">
        <v>38</v>
      </c>
      <c r="F14" s="2">
        <v>39</v>
      </c>
      <c r="G14" s="2">
        <v>39</v>
      </c>
      <c r="H14" s="2">
        <v>34</v>
      </c>
      <c r="I14" s="2"/>
      <c r="J14" s="2"/>
      <c r="K14" s="2"/>
      <c r="L14" s="2"/>
      <c r="M14" s="2"/>
      <c r="N14" s="2"/>
      <c r="O14" s="27"/>
      <c r="P14" s="30">
        <f t="shared" si="0"/>
        <v>5</v>
      </c>
      <c r="Q14" s="15">
        <f t="shared" si="1"/>
        <v>191</v>
      </c>
      <c r="R14" s="10">
        <f t="shared" si="2"/>
        <v>241</v>
      </c>
      <c r="U14" s="5">
        <v>42</v>
      </c>
    </row>
    <row r="15" spans="1:23">
      <c r="A15" s="66">
        <v>31</v>
      </c>
      <c r="B15" s="67" t="s">
        <v>29</v>
      </c>
      <c r="C15" s="68" t="s">
        <v>2</v>
      </c>
      <c r="D15" s="1">
        <v>36</v>
      </c>
      <c r="E15" s="2">
        <v>47</v>
      </c>
      <c r="F15" s="2">
        <v>41</v>
      </c>
      <c r="G15" s="2">
        <v>43</v>
      </c>
      <c r="H15" s="2"/>
      <c r="I15" s="2"/>
      <c r="J15" s="2"/>
      <c r="K15" s="2"/>
      <c r="L15" s="2"/>
      <c r="M15" s="2"/>
      <c r="N15" s="2"/>
      <c r="O15" s="27"/>
      <c r="P15" s="30">
        <f t="shared" si="0"/>
        <v>4</v>
      </c>
      <c r="Q15" s="15">
        <f t="shared" si="1"/>
        <v>167</v>
      </c>
      <c r="R15" s="10">
        <f t="shared" si="2"/>
        <v>207</v>
      </c>
      <c r="U15" s="5">
        <v>37</v>
      </c>
    </row>
    <row r="16" spans="1:23">
      <c r="A16" s="66">
        <v>27</v>
      </c>
      <c r="B16" s="67" t="s">
        <v>28</v>
      </c>
      <c r="C16" s="68" t="s">
        <v>7</v>
      </c>
      <c r="D16" s="1">
        <v>92</v>
      </c>
      <c r="E16" s="2">
        <v>40</v>
      </c>
      <c r="F16" s="2">
        <v>42</v>
      </c>
      <c r="G16" s="2"/>
      <c r="H16" s="2"/>
      <c r="I16" s="2"/>
      <c r="J16" s="2"/>
      <c r="K16" s="2"/>
      <c r="L16" s="2"/>
      <c r="M16" s="2"/>
      <c r="N16" s="2"/>
      <c r="O16" s="27"/>
      <c r="P16" s="30">
        <f t="shared" si="0"/>
        <v>3</v>
      </c>
      <c r="Q16" s="15">
        <f t="shared" si="1"/>
        <v>174</v>
      </c>
      <c r="R16" s="10">
        <f t="shared" si="2"/>
        <v>204</v>
      </c>
      <c r="T16" s="5">
        <v>41</v>
      </c>
    </row>
    <row r="17" spans="1:21">
      <c r="A17" s="66">
        <v>28</v>
      </c>
      <c r="B17" s="67" t="s">
        <v>24</v>
      </c>
      <c r="C17" s="68" t="s">
        <v>6</v>
      </c>
      <c r="D17" s="1">
        <v>44</v>
      </c>
      <c r="E17" s="2">
        <v>33</v>
      </c>
      <c r="F17" s="2">
        <v>41</v>
      </c>
      <c r="G17" s="2">
        <v>29</v>
      </c>
      <c r="H17" s="2"/>
      <c r="I17" s="2"/>
      <c r="J17" s="2"/>
      <c r="K17" s="2"/>
      <c r="L17" s="2"/>
      <c r="M17" s="2"/>
      <c r="N17" s="2"/>
      <c r="O17" s="27"/>
      <c r="P17" s="30">
        <f t="shared" si="0"/>
        <v>4</v>
      </c>
      <c r="Q17" s="15">
        <f t="shared" si="1"/>
        <v>147</v>
      </c>
      <c r="R17" s="10">
        <f t="shared" si="2"/>
        <v>187</v>
      </c>
      <c r="T17" s="5">
        <v>38</v>
      </c>
    </row>
    <row r="18" spans="1:21">
      <c r="A18" s="66">
        <v>15</v>
      </c>
      <c r="B18" s="67" t="s">
        <v>60</v>
      </c>
      <c r="C18" s="68" t="s">
        <v>9</v>
      </c>
      <c r="D18" s="1">
        <v>32</v>
      </c>
      <c r="E18" s="2">
        <v>64</v>
      </c>
      <c r="F18" s="2">
        <v>49</v>
      </c>
      <c r="G18" s="2"/>
      <c r="H18" s="2"/>
      <c r="I18" s="2"/>
      <c r="J18" s="2"/>
      <c r="K18" s="2"/>
      <c r="L18" s="2"/>
      <c r="M18" s="2"/>
      <c r="N18" s="2"/>
      <c r="O18" s="27"/>
      <c r="P18" s="30">
        <f t="shared" si="0"/>
        <v>3</v>
      </c>
      <c r="Q18" s="15">
        <f t="shared" si="1"/>
        <v>145</v>
      </c>
      <c r="R18" s="10">
        <f t="shared" si="2"/>
        <v>175</v>
      </c>
      <c r="T18" s="5">
        <v>39</v>
      </c>
    </row>
    <row r="19" spans="1:21">
      <c r="A19" s="66">
        <v>26</v>
      </c>
      <c r="B19" s="67" t="s">
        <v>38</v>
      </c>
      <c r="C19" s="68" t="s">
        <v>15</v>
      </c>
      <c r="D19" s="1">
        <v>43</v>
      </c>
      <c r="E19" s="2">
        <v>41</v>
      </c>
      <c r="F19" s="2">
        <v>48</v>
      </c>
      <c r="G19" s="2"/>
      <c r="H19" s="2"/>
      <c r="I19" s="2"/>
      <c r="J19" s="2"/>
      <c r="K19" s="2"/>
      <c r="L19" s="2"/>
      <c r="M19" s="2"/>
      <c r="N19" s="2"/>
      <c r="O19" s="27"/>
      <c r="P19" s="30">
        <f t="shared" si="0"/>
        <v>3</v>
      </c>
      <c r="Q19" s="15">
        <f t="shared" si="1"/>
        <v>132</v>
      </c>
      <c r="R19" s="10">
        <f t="shared" si="2"/>
        <v>162</v>
      </c>
      <c r="T19" s="5">
        <v>39</v>
      </c>
    </row>
    <row r="20" spans="1:21">
      <c r="A20" s="66">
        <v>18</v>
      </c>
      <c r="B20" s="67" t="s">
        <v>34</v>
      </c>
      <c r="C20" s="68" t="s">
        <v>5</v>
      </c>
      <c r="D20" s="1">
        <v>44</v>
      </c>
      <c r="E20" s="2">
        <v>34</v>
      </c>
      <c r="F20" s="2">
        <v>39</v>
      </c>
      <c r="G20" s="2"/>
      <c r="H20" s="2"/>
      <c r="I20" s="2"/>
      <c r="J20" s="2"/>
      <c r="K20" s="2"/>
      <c r="L20" s="2"/>
      <c r="M20" s="2"/>
      <c r="N20" s="2"/>
      <c r="O20" s="27"/>
      <c r="P20" s="30">
        <f t="shared" si="0"/>
        <v>3</v>
      </c>
      <c r="Q20" s="15">
        <f t="shared" si="1"/>
        <v>117</v>
      </c>
      <c r="R20" s="10">
        <f t="shared" si="2"/>
        <v>147</v>
      </c>
      <c r="U20" s="5">
        <v>34</v>
      </c>
    </row>
    <row r="21" spans="1:21">
      <c r="A21" s="66">
        <v>14</v>
      </c>
      <c r="B21" s="67" t="s">
        <v>18</v>
      </c>
      <c r="C21" s="68" t="s">
        <v>2</v>
      </c>
      <c r="D21" s="1">
        <v>32</v>
      </c>
      <c r="E21" s="2">
        <v>43</v>
      </c>
      <c r="F21" s="2">
        <v>41</v>
      </c>
      <c r="G21" s="2"/>
      <c r="H21" s="2"/>
      <c r="I21" s="2"/>
      <c r="J21" s="2"/>
      <c r="K21" s="2"/>
      <c r="L21" s="2"/>
      <c r="M21" s="2"/>
      <c r="N21" s="2"/>
      <c r="O21" s="27"/>
      <c r="P21" s="30">
        <f t="shared" si="0"/>
        <v>3</v>
      </c>
      <c r="Q21" s="15">
        <f t="shared" si="1"/>
        <v>116</v>
      </c>
      <c r="R21" s="10">
        <f t="shared" si="2"/>
        <v>146</v>
      </c>
      <c r="U21" s="5">
        <v>37</v>
      </c>
    </row>
    <row r="22" spans="1:21">
      <c r="A22" s="66">
        <v>2</v>
      </c>
      <c r="B22" s="67" t="s">
        <v>36</v>
      </c>
      <c r="C22" s="68" t="s">
        <v>13</v>
      </c>
      <c r="D22" s="1">
        <v>34</v>
      </c>
      <c r="E22" s="2">
        <v>42</v>
      </c>
      <c r="F22" s="2">
        <v>37</v>
      </c>
      <c r="G22" s="2"/>
      <c r="H22" s="2"/>
      <c r="I22" s="2"/>
      <c r="J22" s="2"/>
      <c r="K22" s="2"/>
      <c r="L22" s="2"/>
      <c r="M22" s="2"/>
      <c r="N22" s="2"/>
      <c r="O22" s="27"/>
      <c r="P22" s="30">
        <f t="shared" si="0"/>
        <v>3</v>
      </c>
      <c r="Q22" s="15">
        <f t="shared" si="1"/>
        <v>113</v>
      </c>
      <c r="R22" s="10">
        <f t="shared" si="2"/>
        <v>143</v>
      </c>
      <c r="U22" s="5">
        <v>44</v>
      </c>
    </row>
    <row r="23" spans="1:21">
      <c r="A23" s="66">
        <v>6</v>
      </c>
      <c r="B23" s="67" t="s">
        <v>42</v>
      </c>
      <c r="C23" s="68"/>
      <c r="D23" s="1">
        <v>49</v>
      </c>
      <c r="E23" s="2">
        <v>39</v>
      </c>
      <c r="F23" s="2"/>
      <c r="G23" s="2"/>
      <c r="H23" s="2"/>
      <c r="I23" s="2"/>
      <c r="J23" s="2"/>
      <c r="K23" s="2"/>
      <c r="L23" s="2"/>
      <c r="M23" s="2"/>
      <c r="N23" s="2"/>
      <c r="O23" s="27"/>
      <c r="P23" s="30">
        <f t="shared" si="0"/>
        <v>2</v>
      </c>
      <c r="Q23" s="15">
        <f t="shared" si="1"/>
        <v>88</v>
      </c>
      <c r="R23" s="10">
        <f t="shared" si="2"/>
        <v>108</v>
      </c>
      <c r="T23" s="5">
        <v>33</v>
      </c>
    </row>
    <row r="24" spans="1:21">
      <c r="A24" s="66">
        <v>8</v>
      </c>
      <c r="B24" s="67" t="s">
        <v>27</v>
      </c>
      <c r="C24" s="68" t="s">
        <v>2</v>
      </c>
      <c r="D24" s="1">
        <v>33</v>
      </c>
      <c r="E24" s="2">
        <v>53</v>
      </c>
      <c r="F24" s="2"/>
      <c r="G24" s="2"/>
      <c r="H24" s="2"/>
      <c r="I24" s="2"/>
      <c r="J24" s="2"/>
      <c r="K24" s="2"/>
      <c r="L24" s="2"/>
      <c r="M24" s="2"/>
      <c r="N24" s="2"/>
      <c r="O24" s="27"/>
      <c r="P24" s="30">
        <f t="shared" si="0"/>
        <v>2</v>
      </c>
      <c r="Q24" s="15">
        <f t="shared" si="1"/>
        <v>86</v>
      </c>
      <c r="R24" s="10">
        <f t="shared" si="2"/>
        <v>106</v>
      </c>
      <c r="U24" s="5">
        <v>35</v>
      </c>
    </row>
    <row r="25" spans="1:21">
      <c r="A25" s="66">
        <v>23</v>
      </c>
      <c r="B25" s="83" t="s">
        <v>56</v>
      </c>
      <c r="C25" s="68" t="s">
        <v>17</v>
      </c>
      <c r="D25" s="82">
        <v>94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7"/>
      <c r="P25" s="30">
        <f t="shared" si="0"/>
        <v>1</v>
      </c>
      <c r="Q25" s="15">
        <f t="shared" si="1"/>
        <v>94</v>
      </c>
      <c r="R25" s="10">
        <f t="shared" si="2"/>
        <v>104</v>
      </c>
      <c r="U25" s="5">
        <v>36</v>
      </c>
    </row>
    <row r="26" spans="1:21">
      <c r="A26" s="66">
        <v>32</v>
      </c>
      <c r="B26" s="67" t="s">
        <v>26</v>
      </c>
      <c r="C26" s="68" t="s">
        <v>2</v>
      </c>
      <c r="D26" s="1">
        <v>36</v>
      </c>
      <c r="E26" s="2">
        <v>47</v>
      </c>
      <c r="F26" s="2"/>
      <c r="G26" s="2"/>
      <c r="H26" s="2"/>
      <c r="I26" s="2"/>
      <c r="J26" s="2"/>
      <c r="K26" s="2"/>
      <c r="L26" s="2"/>
      <c r="M26" s="2"/>
      <c r="N26" s="2"/>
      <c r="O26" s="27"/>
      <c r="P26" s="30">
        <f t="shared" si="0"/>
        <v>2</v>
      </c>
      <c r="Q26" s="15">
        <f t="shared" si="1"/>
        <v>83</v>
      </c>
      <c r="R26" s="10">
        <f t="shared" si="2"/>
        <v>103</v>
      </c>
      <c r="T26" s="5">
        <v>40</v>
      </c>
    </row>
    <row r="27" spans="1:21">
      <c r="A27" s="66">
        <v>21</v>
      </c>
      <c r="B27" s="67" t="s">
        <v>22</v>
      </c>
      <c r="C27" s="68" t="s">
        <v>4</v>
      </c>
      <c r="D27" s="1">
        <v>49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7"/>
      <c r="P27" s="30">
        <f t="shared" si="0"/>
        <v>1</v>
      </c>
      <c r="Q27" s="15">
        <f t="shared" si="1"/>
        <v>49</v>
      </c>
      <c r="R27" s="10">
        <f t="shared" si="2"/>
        <v>59</v>
      </c>
      <c r="T27" s="5">
        <v>40</v>
      </c>
    </row>
    <row r="28" spans="1:21">
      <c r="A28" s="66">
        <v>30</v>
      </c>
      <c r="B28" s="67" t="s">
        <v>117</v>
      </c>
      <c r="C28" s="68" t="s">
        <v>5</v>
      </c>
      <c r="D28" s="1">
        <v>43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7"/>
      <c r="P28" s="30">
        <f t="shared" si="0"/>
        <v>1</v>
      </c>
      <c r="Q28" s="15">
        <f t="shared" si="1"/>
        <v>43</v>
      </c>
      <c r="R28" s="10">
        <f t="shared" si="2"/>
        <v>53</v>
      </c>
      <c r="T28" s="5">
        <v>40</v>
      </c>
    </row>
    <row r="29" spans="1:21">
      <c r="A29" s="66">
        <v>11</v>
      </c>
      <c r="B29" s="67" t="s">
        <v>21</v>
      </c>
      <c r="C29" s="68" t="s">
        <v>4</v>
      </c>
      <c r="D29" s="1">
        <v>40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30">
        <f t="shared" si="0"/>
        <v>1</v>
      </c>
      <c r="Q29" s="15">
        <f t="shared" si="1"/>
        <v>40</v>
      </c>
      <c r="R29" s="10">
        <f t="shared" si="2"/>
        <v>50</v>
      </c>
      <c r="U29" s="5">
        <v>47</v>
      </c>
    </row>
    <row r="30" spans="1:21">
      <c r="A30" s="66">
        <v>7</v>
      </c>
      <c r="B30" s="67" t="s">
        <v>37</v>
      </c>
      <c r="C30" s="68" t="s">
        <v>2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7"/>
      <c r="P30" s="30">
        <f t="shared" si="0"/>
        <v>0</v>
      </c>
      <c r="Q30" s="15">
        <f t="shared" si="1"/>
        <v>0</v>
      </c>
      <c r="R30" s="10">
        <f t="shared" si="2"/>
        <v>0</v>
      </c>
      <c r="T30" s="5">
        <v>50</v>
      </c>
    </row>
    <row r="31" spans="1:21">
      <c r="A31" s="66">
        <v>9</v>
      </c>
      <c r="B31" s="67" t="s">
        <v>41</v>
      </c>
      <c r="C31" s="68" t="s">
        <v>17</v>
      </c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7"/>
      <c r="P31" s="30">
        <f t="shared" si="0"/>
        <v>0</v>
      </c>
      <c r="Q31" s="15">
        <f t="shared" si="1"/>
        <v>0</v>
      </c>
      <c r="R31" s="10">
        <f t="shared" si="2"/>
        <v>0</v>
      </c>
      <c r="T31" s="5">
        <v>39</v>
      </c>
    </row>
    <row r="32" spans="1:21">
      <c r="A32" s="66">
        <v>10</v>
      </c>
      <c r="B32" s="67" t="s">
        <v>51</v>
      </c>
      <c r="C32" s="68" t="s">
        <v>5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7"/>
      <c r="P32" s="30">
        <f t="shared" si="0"/>
        <v>0</v>
      </c>
      <c r="Q32" s="15">
        <f t="shared" si="1"/>
        <v>0</v>
      </c>
      <c r="R32" s="10">
        <f t="shared" si="2"/>
        <v>0</v>
      </c>
      <c r="U32" s="5">
        <v>35</v>
      </c>
    </row>
    <row r="33" spans="1:22" ht="16.5" thickBot="1">
      <c r="A33" s="69">
        <v>29</v>
      </c>
      <c r="B33" s="70" t="s">
        <v>33</v>
      </c>
      <c r="C33" s="71" t="s">
        <v>12</v>
      </c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28"/>
      <c r="P33" s="31">
        <f t="shared" si="0"/>
        <v>0</v>
      </c>
      <c r="Q33" s="32">
        <f t="shared" si="1"/>
        <v>0</v>
      </c>
      <c r="R33" s="33">
        <f t="shared" si="2"/>
        <v>0</v>
      </c>
      <c r="U33" s="5">
        <v>51</v>
      </c>
    </row>
    <row r="34" spans="1:22" s="16" customFormat="1" ht="16.5" thickTop="1">
      <c r="A34" s="72"/>
      <c r="B34" s="73"/>
      <c r="C34" s="74" t="s">
        <v>53</v>
      </c>
      <c r="D34" s="18"/>
      <c r="E34" s="18">
        <f>P34/32</f>
        <v>3.84375</v>
      </c>
      <c r="F34" s="75" t="s">
        <v>48</v>
      </c>
      <c r="G34" s="18"/>
      <c r="H34" s="18"/>
      <c r="I34" s="18">
        <f>Q35/P34</f>
        <v>43.195121951219512</v>
      </c>
      <c r="J34" s="75" t="s">
        <v>49</v>
      </c>
      <c r="K34" s="75"/>
      <c r="L34" s="75"/>
      <c r="M34" s="75"/>
      <c r="N34" s="23"/>
      <c r="O34" s="76" t="s">
        <v>52</v>
      </c>
      <c r="P34" s="17">
        <f>SUM(P2:P33)</f>
        <v>123</v>
      </c>
      <c r="Q34" s="18" t="s">
        <v>45</v>
      </c>
      <c r="R34" s="19"/>
      <c r="U34" s="16">
        <v>47</v>
      </c>
    </row>
    <row r="35" spans="1:22" s="16" customFormat="1" ht="16.5" thickBot="1">
      <c r="A35" s="77"/>
      <c r="B35" s="21"/>
      <c r="C35" s="78" t="s">
        <v>50</v>
      </c>
      <c r="D35" s="80" t="s">
        <v>58</v>
      </c>
      <c r="E35" s="79">
        <f>MAX(D2:O33)</f>
        <v>94</v>
      </c>
      <c r="F35" s="21" t="s">
        <v>46</v>
      </c>
      <c r="G35" s="80"/>
      <c r="H35" s="80" t="s">
        <v>57</v>
      </c>
      <c r="I35" s="21">
        <v>7.1</v>
      </c>
      <c r="J35" s="21" t="s">
        <v>54</v>
      </c>
      <c r="K35" s="21" t="s">
        <v>59</v>
      </c>
      <c r="L35" s="21"/>
      <c r="M35" s="21"/>
      <c r="N35" s="77"/>
      <c r="O35" s="80"/>
      <c r="P35" s="20"/>
      <c r="Q35" s="21">
        <f>SUM(Q2:Q33)</f>
        <v>5313</v>
      </c>
      <c r="R35" s="22" t="s">
        <v>46</v>
      </c>
      <c r="U35" s="16">
        <v>42</v>
      </c>
    </row>
    <row r="36" spans="1:22" ht="16.5" thickTop="1">
      <c r="V36" s="5">
        <v>52</v>
      </c>
    </row>
    <row r="37" spans="1:22">
      <c r="C37" s="5" t="s">
        <v>63</v>
      </c>
      <c r="D37" s="6">
        <v>75</v>
      </c>
      <c r="E37" s="5" t="s">
        <v>45</v>
      </c>
      <c r="F37" s="5">
        <v>3427</v>
      </c>
      <c r="G37" s="5" t="s">
        <v>46</v>
      </c>
      <c r="H37" s="85">
        <f>F37/D37</f>
        <v>45.693333333333335</v>
      </c>
      <c r="I37" s="5" t="s">
        <v>66</v>
      </c>
      <c r="P37" s="24"/>
      <c r="T37" s="5">
        <v>49</v>
      </c>
    </row>
    <row r="38" spans="1:22">
      <c r="C38" s="5" t="s">
        <v>61</v>
      </c>
      <c r="D38" s="6">
        <v>42</v>
      </c>
      <c r="E38" s="5" t="s">
        <v>45</v>
      </c>
      <c r="F38" s="5">
        <v>1682</v>
      </c>
      <c r="G38" s="5" t="s">
        <v>46</v>
      </c>
      <c r="H38" s="85">
        <f>F38/D38</f>
        <v>40.047619047619051</v>
      </c>
      <c r="I38" s="5" t="s">
        <v>66</v>
      </c>
      <c r="T38" s="5">
        <v>39</v>
      </c>
    </row>
    <row r="39" spans="1:22">
      <c r="C39" s="5" t="s">
        <v>62</v>
      </c>
      <c r="D39" s="5">
        <v>3</v>
      </c>
      <c r="E39" s="5" t="s">
        <v>45</v>
      </c>
      <c r="F39" s="5">
        <v>140</v>
      </c>
      <c r="G39" s="5" t="s">
        <v>46</v>
      </c>
      <c r="H39" s="85">
        <f>F39/D39</f>
        <v>46.666666666666664</v>
      </c>
      <c r="I39" s="5" t="s">
        <v>66</v>
      </c>
      <c r="T39" s="5">
        <v>33</v>
      </c>
    </row>
    <row r="40" spans="1:22">
      <c r="C40" s="5" t="s">
        <v>64</v>
      </c>
      <c r="D40" s="5">
        <v>3</v>
      </c>
      <c r="E40" s="5" t="s">
        <v>45</v>
      </c>
      <c r="F40" s="5">
        <v>64</v>
      </c>
      <c r="G40" s="5" t="s">
        <v>46</v>
      </c>
      <c r="H40" s="85">
        <f>F40/D40</f>
        <v>21.333333333333332</v>
      </c>
      <c r="I40" s="5" t="s">
        <v>66</v>
      </c>
      <c r="T40" s="5">
        <v>53</v>
      </c>
    </row>
    <row r="41" spans="1:22">
      <c r="T41" s="5">
        <v>40</v>
      </c>
    </row>
    <row r="42" spans="1:22">
      <c r="T42" s="5">
        <v>41</v>
      </c>
    </row>
    <row r="43" spans="1:22">
      <c r="S43" s="5" t="s">
        <v>65</v>
      </c>
      <c r="T43" s="5">
        <v>77</v>
      </c>
    </row>
    <row r="44" spans="1:22">
      <c r="T44" s="5">
        <v>42</v>
      </c>
    </row>
    <row r="45" spans="1:22">
      <c r="T45" s="5">
        <v>44</v>
      </c>
    </row>
    <row r="46" spans="1:22">
      <c r="T46" s="5">
        <v>37</v>
      </c>
    </row>
    <row r="47" spans="1:22">
      <c r="U47" s="5">
        <v>44</v>
      </c>
    </row>
    <row r="48" spans="1:22">
      <c r="S48" s="5">
        <v>3</v>
      </c>
      <c r="T48" s="5">
        <v>73</v>
      </c>
    </row>
    <row r="49" spans="20:23">
      <c r="T49" s="5">
        <v>38</v>
      </c>
    </row>
    <row r="50" spans="20:23">
      <c r="T50" s="5">
        <v>66</v>
      </c>
    </row>
    <row r="51" spans="20:23">
      <c r="U51" s="5">
        <v>32</v>
      </c>
    </row>
    <row r="52" spans="20:23">
      <c r="T52" s="5">
        <v>43</v>
      </c>
    </row>
    <row r="53" spans="20:23">
      <c r="T53" s="5">
        <v>41</v>
      </c>
    </row>
    <row r="54" spans="20:23">
      <c r="T54" s="5">
        <v>32</v>
      </c>
    </row>
    <row r="55" spans="20:23">
      <c r="U55" s="5">
        <v>64</v>
      </c>
    </row>
    <row r="56" spans="20:23">
      <c r="U56" s="5">
        <v>49</v>
      </c>
    </row>
    <row r="57" spans="20:23">
      <c r="U57" s="5">
        <v>32</v>
      </c>
    </row>
    <row r="58" spans="20:23">
      <c r="W58" s="5">
        <v>21</v>
      </c>
    </row>
    <row r="59" spans="20:23">
      <c r="W59" s="5">
        <v>23</v>
      </c>
    </row>
    <row r="60" spans="20:23">
      <c r="U60" s="5">
        <v>26</v>
      </c>
    </row>
    <row r="61" spans="20:23">
      <c r="T61" s="5">
        <v>49</v>
      </c>
    </row>
    <row r="62" spans="20:23">
      <c r="T62" s="5">
        <v>40</v>
      </c>
    </row>
    <row r="63" spans="20:23">
      <c r="U63" s="5">
        <v>35</v>
      </c>
    </row>
    <row r="64" spans="20:23">
      <c r="T64" s="5">
        <v>43</v>
      </c>
    </row>
    <row r="65" spans="20:23">
      <c r="U65" s="5">
        <v>32</v>
      </c>
    </row>
    <row r="66" spans="20:23">
      <c r="T66" s="5">
        <v>39</v>
      </c>
    </row>
    <row r="67" spans="20:23">
      <c r="U67" s="5">
        <v>48</v>
      </c>
    </row>
    <row r="68" spans="20:23">
      <c r="T68" s="5">
        <v>44</v>
      </c>
    </row>
    <row r="69" spans="20:23">
      <c r="U69" s="5">
        <v>34</v>
      </c>
    </row>
    <row r="70" spans="20:23">
      <c r="T70" s="5">
        <v>39</v>
      </c>
    </row>
    <row r="71" spans="20:23">
      <c r="T71" s="5">
        <v>43</v>
      </c>
    </row>
    <row r="72" spans="20:23">
      <c r="T72" s="5">
        <v>38</v>
      </c>
    </row>
    <row r="73" spans="20:23">
      <c r="T73" s="5">
        <v>41</v>
      </c>
    </row>
    <row r="74" spans="20:23">
      <c r="U74" s="5">
        <v>47</v>
      </c>
    </row>
    <row r="75" spans="20:23">
      <c r="T75" s="5">
        <v>32</v>
      </c>
    </row>
    <row r="76" spans="20:23">
      <c r="T76" s="5">
        <v>43</v>
      </c>
    </row>
    <row r="77" spans="20:23">
      <c r="T77" s="5">
        <v>43</v>
      </c>
    </row>
    <row r="78" spans="20:23">
      <c r="T78" s="5">
        <v>50</v>
      </c>
    </row>
    <row r="79" spans="20:23">
      <c r="W79" s="5">
        <v>20</v>
      </c>
    </row>
    <row r="80" spans="20:23">
      <c r="U80" s="5">
        <v>45</v>
      </c>
    </row>
    <row r="81" spans="19:22">
      <c r="U81" s="5">
        <v>37</v>
      </c>
    </row>
    <row r="82" spans="19:22">
      <c r="U82" s="5">
        <v>43</v>
      </c>
    </row>
    <row r="83" spans="19:22">
      <c r="U83" s="5">
        <v>45</v>
      </c>
    </row>
    <row r="84" spans="19:22">
      <c r="U84" s="5">
        <v>37</v>
      </c>
    </row>
    <row r="85" spans="19:22">
      <c r="U85" s="5">
        <v>46</v>
      </c>
    </row>
    <row r="86" spans="19:22">
      <c r="U86" s="5">
        <v>35</v>
      </c>
    </row>
    <row r="87" spans="19:22">
      <c r="U87" s="5">
        <v>34</v>
      </c>
    </row>
    <row r="88" spans="19:22">
      <c r="U88" s="5">
        <v>36</v>
      </c>
    </row>
    <row r="89" spans="19:22">
      <c r="T89" s="5">
        <v>49</v>
      </c>
    </row>
    <row r="90" spans="19:22">
      <c r="U90" s="5">
        <v>46</v>
      </c>
    </row>
    <row r="91" spans="19:22">
      <c r="T91" s="5">
        <v>54</v>
      </c>
    </row>
    <row r="92" spans="19:22">
      <c r="T92" s="5">
        <v>44</v>
      </c>
    </row>
    <row r="93" spans="19:22">
      <c r="T93" s="5">
        <v>42</v>
      </c>
    </row>
    <row r="94" spans="19:22">
      <c r="T94" s="5">
        <v>61</v>
      </c>
    </row>
    <row r="95" spans="19:22">
      <c r="V95" s="5">
        <v>45</v>
      </c>
    </row>
    <row r="96" spans="19:22">
      <c r="S96" s="5">
        <v>6.1</v>
      </c>
      <c r="T96" s="5">
        <v>94</v>
      </c>
    </row>
    <row r="97" spans="19:21">
      <c r="U97" s="5">
        <v>43</v>
      </c>
    </row>
    <row r="98" spans="19:21">
      <c r="T98" s="5">
        <v>44</v>
      </c>
    </row>
    <row r="99" spans="19:21">
      <c r="T99" s="5">
        <v>42</v>
      </c>
    </row>
    <row r="100" spans="19:21">
      <c r="T100" s="5">
        <v>46</v>
      </c>
    </row>
    <row r="101" spans="19:21">
      <c r="T101" s="5">
        <v>42</v>
      </c>
    </row>
    <row r="102" spans="19:21">
      <c r="T102" s="5">
        <v>40</v>
      </c>
    </row>
    <row r="103" spans="19:21">
      <c r="S103" s="5">
        <v>4.1399999999999997</v>
      </c>
      <c r="T103" s="5">
        <v>82</v>
      </c>
    </row>
    <row r="104" spans="19:21">
      <c r="T104" s="5">
        <v>40</v>
      </c>
    </row>
    <row r="105" spans="19:21">
      <c r="S105" s="5">
        <v>3.14</v>
      </c>
      <c r="T105" s="5">
        <v>75</v>
      </c>
    </row>
    <row r="106" spans="19:21">
      <c r="T106" s="5">
        <v>41</v>
      </c>
    </row>
    <row r="107" spans="19:21">
      <c r="U107" s="5">
        <v>43</v>
      </c>
    </row>
    <row r="108" spans="19:21">
      <c r="T108" s="5">
        <v>41</v>
      </c>
    </row>
    <row r="109" spans="19:21">
      <c r="T109" s="5">
        <v>48</v>
      </c>
    </row>
    <row r="110" spans="19:21">
      <c r="S110" s="5">
        <v>7</v>
      </c>
      <c r="T110" s="5">
        <v>92</v>
      </c>
    </row>
    <row r="111" spans="19:21">
      <c r="T111" s="5">
        <v>40</v>
      </c>
    </row>
    <row r="112" spans="19:21">
      <c r="T112" s="5">
        <v>42</v>
      </c>
    </row>
    <row r="113" spans="18:23">
      <c r="T113" s="5">
        <v>44</v>
      </c>
    </row>
    <row r="114" spans="18:23">
      <c r="U114" s="5">
        <v>33</v>
      </c>
    </row>
    <row r="115" spans="18:23">
      <c r="T115" s="5">
        <v>41</v>
      </c>
    </row>
    <row r="116" spans="18:23">
      <c r="U116" s="5">
        <v>29</v>
      </c>
    </row>
    <row r="117" spans="18:23">
      <c r="T117" s="5">
        <v>43</v>
      </c>
    </row>
    <row r="118" spans="18:23">
      <c r="U118" s="5">
        <v>36</v>
      </c>
    </row>
    <row r="119" spans="18:23">
      <c r="U119" s="5">
        <v>47</v>
      </c>
    </row>
    <row r="120" spans="18:23">
      <c r="T120" s="5">
        <v>41</v>
      </c>
    </row>
    <row r="121" spans="18:23">
      <c r="T121" s="5">
        <v>43</v>
      </c>
    </row>
    <row r="122" spans="18:23">
      <c r="U122" s="5">
        <v>36</v>
      </c>
    </row>
    <row r="123" spans="18:23" ht="16.5" thickBot="1">
      <c r="T123" s="84"/>
      <c r="U123" s="84">
        <v>47</v>
      </c>
      <c r="V123" s="84"/>
      <c r="W123" s="84"/>
    </row>
    <row r="124" spans="18:23" ht="16.5" thickTop="1">
      <c r="R124" s="16">
        <f>SUM(T124:W124)</f>
        <v>5313</v>
      </c>
      <c r="T124" s="5">
        <f>SUM(T2:T123)</f>
        <v>3427</v>
      </c>
      <c r="U124" s="5">
        <f>SUM(U2:U123)</f>
        <v>1682</v>
      </c>
      <c r="V124" s="5">
        <f>SUM(V2:V123)</f>
        <v>140</v>
      </c>
      <c r="W124" s="5">
        <f>SUM(W2:W123)</f>
        <v>64</v>
      </c>
    </row>
    <row r="125" spans="18:23">
      <c r="R125" s="16">
        <f>SUM(T125:W125)</f>
        <v>123</v>
      </c>
      <c r="T125" s="5">
        <f>COUNT(T2:T123)</f>
        <v>75</v>
      </c>
      <c r="U125" s="5">
        <f>COUNT(U2:U123)</f>
        <v>42</v>
      </c>
      <c r="V125" s="5">
        <f>COUNT(V2:V123)</f>
        <v>3</v>
      </c>
      <c r="W125" s="5">
        <f>COUNT(W2:W123)</f>
        <v>3</v>
      </c>
    </row>
  </sheetData>
  <phoneticPr fontId="2" type="noConversion"/>
  <pageMargins left="0.41" right="0.25" top="0.46" bottom="0.19" header="0.17" footer="0.25"/>
  <pageSetup paperSize="9" orientation="landscape" r:id="rId1"/>
  <headerFooter alignWithMargins="0">
    <oddHeader>&amp;C&amp;"Arial,Félkövér dőlt"&amp;16Balzer Colonel Pergetőkupa 1. selejtező
&amp;R&amp;"Arial,Félkövér dőlt"&amp;14 &amp;"Arial,Dőlt"&amp;12 2 007. november 7. - Szombat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119"/>
  <sheetViews>
    <sheetView workbookViewId="0">
      <selection activeCell="C27" sqref="C27"/>
    </sheetView>
  </sheetViews>
  <sheetFormatPr defaultRowHeight="15"/>
  <cols>
    <col min="1" max="1" width="7.28515625" style="5" bestFit="1" customWidth="1"/>
    <col min="2" max="2" width="32.42578125" style="5" bestFit="1" customWidth="1"/>
    <col min="3" max="3" width="15.28515625" style="137" bestFit="1" customWidth="1"/>
    <col min="4" max="15" width="5.28515625" style="5" customWidth="1"/>
    <col min="16" max="18" width="6.42578125" style="16" customWidth="1"/>
    <col min="19" max="16384" width="9.140625" style="5"/>
  </cols>
  <sheetData>
    <row r="1" spans="1:24" s="37" customFormat="1" ht="16.5" thickTop="1" thickBot="1">
      <c r="A1" s="34" t="s">
        <v>44</v>
      </c>
      <c r="B1" s="86" t="s">
        <v>0</v>
      </c>
      <c r="C1" s="126" t="s">
        <v>1</v>
      </c>
      <c r="D1" s="11">
        <v>1</v>
      </c>
      <c r="E1" s="12">
        <v>2</v>
      </c>
      <c r="F1" s="12">
        <v>3</v>
      </c>
      <c r="G1" s="12">
        <v>4</v>
      </c>
      <c r="H1" s="12">
        <v>5</v>
      </c>
      <c r="I1" s="12">
        <v>6</v>
      </c>
      <c r="J1" s="12">
        <v>2</v>
      </c>
      <c r="K1" s="12">
        <v>8</v>
      </c>
      <c r="L1" s="12">
        <v>9</v>
      </c>
      <c r="M1" s="12">
        <v>10</v>
      </c>
      <c r="N1" s="12">
        <v>11</v>
      </c>
      <c r="O1" s="25">
        <v>12</v>
      </c>
      <c r="P1" s="11" t="s">
        <v>45</v>
      </c>
      <c r="Q1" s="12" t="s">
        <v>46</v>
      </c>
      <c r="R1" s="13" t="s">
        <v>47</v>
      </c>
      <c r="S1" s="103"/>
      <c r="T1" s="103" t="s">
        <v>63</v>
      </c>
      <c r="U1" s="103" t="s">
        <v>61</v>
      </c>
      <c r="V1" s="103" t="s">
        <v>62</v>
      </c>
      <c r="W1" s="103" t="s">
        <v>64</v>
      </c>
      <c r="X1" s="103"/>
    </row>
    <row r="2" spans="1:24" ht="15.75" thickTop="1">
      <c r="A2" s="138">
        <v>16</v>
      </c>
      <c r="B2" s="121" t="s">
        <v>88</v>
      </c>
      <c r="C2" s="127" t="s">
        <v>89</v>
      </c>
      <c r="D2" s="92">
        <v>56</v>
      </c>
      <c r="E2" s="93">
        <v>51</v>
      </c>
      <c r="F2" s="93">
        <v>52</v>
      </c>
      <c r="G2" s="93">
        <v>68</v>
      </c>
      <c r="H2" s="93">
        <v>72</v>
      </c>
      <c r="I2" s="93">
        <v>68</v>
      </c>
      <c r="J2" s="93">
        <v>50</v>
      </c>
      <c r="K2" s="93">
        <v>61</v>
      </c>
      <c r="L2" s="93">
        <v>50</v>
      </c>
      <c r="M2" s="93"/>
      <c r="N2" s="93"/>
      <c r="O2" s="94"/>
      <c r="P2" s="95">
        <f t="shared" ref="P2:P28" si="0">COUNT(D2:O2)</f>
        <v>9</v>
      </c>
      <c r="Q2" s="93">
        <f t="shared" ref="Q2:Q28" si="1">SUM(D2:O2)</f>
        <v>528</v>
      </c>
      <c r="R2" s="96">
        <f t="shared" ref="R2:R28" si="2">P2*10+Q2</f>
        <v>618</v>
      </c>
      <c r="T2" s="5">
        <v>44</v>
      </c>
    </row>
    <row r="3" spans="1:24" s="16" customFormat="1">
      <c r="A3" s="139">
        <v>2</v>
      </c>
      <c r="B3" s="122" t="s">
        <v>67</v>
      </c>
      <c r="C3" s="128" t="s">
        <v>68</v>
      </c>
      <c r="D3" s="49">
        <v>36</v>
      </c>
      <c r="E3" s="50">
        <v>39</v>
      </c>
      <c r="F3" s="50">
        <v>33</v>
      </c>
      <c r="G3" s="50">
        <v>53</v>
      </c>
      <c r="H3" s="50">
        <v>38</v>
      </c>
      <c r="I3" s="50">
        <v>44</v>
      </c>
      <c r="J3" s="50">
        <v>38</v>
      </c>
      <c r="K3" s="50">
        <v>44</v>
      </c>
      <c r="L3" s="50">
        <v>36</v>
      </c>
      <c r="M3" s="50">
        <v>41</v>
      </c>
      <c r="N3" s="50">
        <v>46</v>
      </c>
      <c r="O3" s="51"/>
      <c r="P3" s="52">
        <f t="shared" si="0"/>
        <v>11</v>
      </c>
      <c r="Q3" s="50">
        <f t="shared" si="1"/>
        <v>448</v>
      </c>
      <c r="R3" s="53">
        <f t="shared" si="2"/>
        <v>558</v>
      </c>
      <c r="S3" s="5"/>
      <c r="T3" s="5">
        <v>36</v>
      </c>
      <c r="U3" s="5"/>
      <c r="V3" s="5"/>
      <c r="W3" s="5"/>
      <c r="X3" s="5"/>
    </row>
    <row r="4" spans="1:24" s="16" customFormat="1">
      <c r="A4" s="139">
        <v>3</v>
      </c>
      <c r="B4" s="122" t="s">
        <v>69</v>
      </c>
      <c r="C4" s="128" t="s">
        <v>70</v>
      </c>
      <c r="D4" s="49">
        <v>52</v>
      </c>
      <c r="E4" s="50">
        <v>56</v>
      </c>
      <c r="F4" s="50">
        <v>41</v>
      </c>
      <c r="G4" s="50">
        <v>44</v>
      </c>
      <c r="H4" s="50">
        <v>39</v>
      </c>
      <c r="I4" s="50">
        <v>44</v>
      </c>
      <c r="J4" s="50"/>
      <c r="K4" s="50"/>
      <c r="L4" s="50"/>
      <c r="M4" s="50"/>
      <c r="N4" s="50"/>
      <c r="O4" s="51"/>
      <c r="P4" s="52">
        <f t="shared" si="0"/>
        <v>6</v>
      </c>
      <c r="Q4" s="50">
        <f t="shared" si="1"/>
        <v>276</v>
      </c>
      <c r="R4" s="53">
        <f t="shared" si="2"/>
        <v>336</v>
      </c>
      <c r="S4" s="5"/>
      <c r="T4" s="5">
        <v>39</v>
      </c>
      <c r="U4" s="5"/>
      <c r="V4" s="5"/>
      <c r="W4" s="5"/>
      <c r="X4" s="5"/>
    </row>
    <row r="5" spans="1:24">
      <c r="A5" s="139">
        <v>24</v>
      </c>
      <c r="B5" s="122" t="s">
        <v>101</v>
      </c>
      <c r="C5" s="128" t="s">
        <v>102</v>
      </c>
      <c r="D5" s="49">
        <v>34</v>
      </c>
      <c r="E5" s="50">
        <v>50</v>
      </c>
      <c r="F5" s="50">
        <v>65</v>
      </c>
      <c r="G5" s="50">
        <v>40</v>
      </c>
      <c r="H5" s="50">
        <v>43</v>
      </c>
      <c r="I5" s="50">
        <v>41</v>
      </c>
      <c r="J5" s="50"/>
      <c r="K5" s="50"/>
      <c r="L5" s="50"/>
      <c r="M5" s="50"/>
      <c r="N5" s="50"/>
      <c r="O5" s="51"/>
      <c r="P5" s="52">
        <f t="shared" si="0"/>
        <v>6</v>
      </c>
      <c r="Q5" s="50">
        <f t="shared" si="1"/>
        <v>273</v>
      </c>
      <c r="R5" s="53">
        <f t="shared" si="2"/>
        <v>333</v>
      </c>
      <c r="T5" s="5">
        <v>47</v>
      </c>
    </row>
    <row r="6" spans="1:24" s="16" customFormat="1">
      <c r="A6" s="139">
        <v>5</v>
      </c>
      <c r="B6" s="122" t="s">
        <v>73</v>
      </c>
      <c r="C6" s="128" t="s">
        <v>74</v>
      </c>
      <c r="D6" s="49">
        <v>61</v>
      </c>
      <c r="E6" s="50">
        <v>48</v>
      </c>
      <c r="F6" s="50">
        <v>41</v>
      </c>
      <c r="G6" s="50">
        <v>29</v>
      </c>
      <c r="H6" s="50">
        <v>47</v>
      </c>
      <c r="I6" s="50">
        <v>40</v>
      </c>
      <c r="J6" s="50"/>
      <c r="K6" s="50"/>
      <c r="L6" s="50"/>
      <c r="M6" s="50"/>
      <c r="N6" s="50"/>
      <c r="O6" s="51"/>
      <c r="P6" s="52">
        <f t="shared" si="0"/>
        <v>6</v>
      </c>
      <c r="Q6" s="50">
        <f t="shared" si="1"/>
        <v>266</v>
      </c>
      <c r="R6" s="53">
        <f t="shared" si="2"/>
        <v>326</v>
      </c>
      <c r="S6" s="5"/>
      <c r="T6" s="5">
        <v>53</v>
      </c>
      <c r="U6" s="5"/>
      <c r="V6" s="5"/>
      <c r="W6" s="5"/>
      <c r="X6" s="5"/>
    </row>
    <row r="7" spans="1:24" s="16" customFormat="1">
      <c r="A7" s="139">
        <v>8</v>
      </c>
      <c r="B7" s="122" t="s">
        <v>78</v>
      </c>
      <c r="C7" s="128" t="s">
        <v>79</v>
      </c>
      <c r="D7" s="49">
        <v>36</v>
      </c>
      <c r="E7" s="50">
        <v>34</v>
      </c>
      <c r="F7" s="50">
        <v>46</v>
      </c>
      <c r="G7" s="50">
        <v>57</v>
      </c>
      <c r="H7" s="50">
        <v>41</v>
      </c>
      <c r="I7" s="50">
        <v>42</v>
      </c>
      <c r="J7" s="50"/>
      <c r="K7" s="50"/>
      <c r="L7" s="50"/>
      <c r="M7" s="50"/>
      <c r="N7" s="50"/>
      <c r="O7" s="51"/>
      <c r="P7" s="52">
        <f t="shared" si="0"/>
        <v>6</v>
      </c>
      <c r="Q7" s="50">
        <f t="shared" si="1"/>
        <v>256</v>
      </c>
      <c r="R7" s="53">
        <f t="shared" si="2"/>
        <v>316</v>
      </c>
      <c r="S7" s="5"/>
      <c r="T7" s="5">
        <v>38</v>
      </c>
      <c r="U7" s="5"/>
      <c r="V7" s="5"/>
      <c r="W7" s="5"/>
      <c r="X7" s="5"/>
    </row>
    <row r="8" spans="1:24">
      <c r="A8" s="139">
        <v>22</v>
      </c>
      <c r="B8" s="122" t="s">
        <v>97</v>
      </c>
      <c r="C8" s="128" t="s">
        <v>98</v>
      </c>
      <c r="D8" s="49">
        <v>56</v>
      </c>
      <c r="E8" s="50">
        <v>51</v>
      </c>
      <c r="F8" s="50">
        <v>62</v>
      </c>
      <c r="G8" s="50">
        <v>42</v>
      </c>
      <c r="H8" s="50"/>
      <c r="I8" s="50"/>
      <c r="J8" s="50"/>
      <c r="K8" s="50"/>
      <c r="L8" s="50"/>
      <c r="M8" s="50"/>
      <c r="N8" s="50"/>
      <c r="O8" s="51"/>
      <c r="P8" s="52">
        <f t="shared" si="0"/>
        <v>4</v>
      </c>
      <c r="Q8" s="50">
        <f t="shared" si="1"/>
        <v>211</v>
      </c>
      <c r="R8" s="53">
        <f t="shared" si="2"/>
        <v>251</v>
      </c>
      <c r="T8" s="5">
        <v>41</v>
      </c>
    </row>
    <row r="9" spans="1:24" s="16" customFormat="1">
      <c r="A9" s="139">
        <v>9</v>
      </c>
      <c r="B9" s="122" t="s">
        <v>108</v>
      </c>
      <c r="C9" s="128" t="s">
        <v>70</v>
      </c>
      <c r="D9" s="49">
        <v>63</v>
      </c>
      <c r="E9" s="50">
        <v>35</v>
      </c>
      <c r="F9" s="125">
        <v>85</v>
      </c>
      <c r="G9" s="50"/>
      <c r="H9" s="50"/>
      <c r="I9" s="50"/>
      <c r="J9" s="50"/>
      <c r="K9" s="50"/>
      <c r="L9" s="50"/>
      <c r="M9" s="50"/>
      <c r="N9" s="50"/>
      <c r="O9" s="51"/>
      <c r="P9" s="52">
        <f t="shared" si="0"/>
        <v>3</v>
      </c>
      <c r="Q9" s="50">
        <f t="shared" si="1"/>
        <v>183</v>
      </c>
      <c r="R9" s="53">
        <f t="shared" si="2"/>
        <v>213</v>
      </c>
      <c r="S9" s="5"/>
      <c r="T9" s="5">
        <v>44</v>
      </c>
      <c r="U9" s="5"/>
      <c r="V9" s="5"/>
      <c r="W9" s="5"/>
      <c r="X9" s="5"/>
    </row>
    <row r="10" spans="1:24">
      <c r="A10" s="139">
        <v>12</v>
      </c>
      <c r="B10" s="122" t="s">
        <v>82</v>
      </c>
      <c r="C10" s="128" t="s">
        <v>83</v>
      </c>
      <c r="D10" s="49">
        <v>41</v>
      </c>
      <c r="E10" s="50">
        <v>37</v>
      </c>
      <c r="F10" s="50">
        <v>52</v>
      </c>
      <c r="G10" s="50"/>
      <c r="H10" s="50"/>
      <c r="I10" s="50"/>
      <c r="J10" s="50"/>
      <c r="K10" s="50"/>
      <c r="L10" s="50"/>
      <c r="M10" s="50"/>
      <c r="N10" s="50"/>
      <c r="O10" s="51"/>
      <c r="P10" s="52">
        <f t="shared" si="0"/>
        <v>3</v>
      </c>
      <c r="Q10" s="50">
        <f t="shared" si="1"/>
        <v>130</v>
      </c>
      <c r="R10" s="53">
        <f t="shared" si="2"/>
        <v>160</v>
      </c>
      <c r="T10" s="5">
        <v>46</v>
      </c>
    </row>
    <row r="11" spans="1:24" ht="15.75" thickBot="1">
      <c r="A11" s="140">
        <v>23</v>
      </c>
      <c r="B11" s="124" t="s">
        <v>99</v>
      </c>
      <c r="C11" s="129" t="s">
        <v>100</v>
      </c>
      <c r="D11" s="58">
        <v>43</v>
      </c>
      <c r="E11" s="59">
        <v>38</v>
      </c>
      <c r="F11" s="59">
        <v>45</v>
      </c>
      <c r="G11" s="59"/>
      <c r="H11" s="59"/>
      <c r="I11" s="59"/>
      <c r="J11" s="59"/>
      <c r="K11" s="59"/>
      <c r="L11" s="59"/>
      <c r="M11" s="59"/>
      <c r="N11" s="59"/>
      <c r="O11" s="60"/>
      <c r="P11" s="61">
        <f t="shared" si="0"/>
        <v>3</v>
      </c>
      <c r="Q11" s="59">
        <f t="shared" si="1"/>
        <v>126</v>
      </c>
      <c r="R11" s="62">
        <f t="shared" si="2"/>
        <v>156</v>
      </c>
      <c r="T11" s="5">
        <v>29</v>
      </c>
    </row>
    <row r="12" spans="1:24" s="16" customFormat="1" ht="15.75" thickTop="1">
      <c r="A12" s="141">
        <v>26</v>
      </c>
      <c r="B12" s="123" t="s">
        <v>103</v>
      </c>
      <c r="C12" s="130" t="s">
        <v>2</v>
      </c>
      <c r="D12" s="7">
        <v>43</v>
      </c>
      <c r="E12" s="8">
        <v>40</v>
      </c>
      <c r="F12" s="8">
        <v>39</v>
      </c>
      <c r="G12" s="8"/>
      <c r="H12" s="8"/>
      <c r="I12" s="8"/>
      <c r="J12" s="8"/>
      <c r="K12" s="8"/>
      <c r="L12" s="8"/>
      <c r="M12" s="8"/>
      <c r="N12" s="8"/>
      <c r="O12" s="26"/>
      <c r="P12" s="29">
        <f t="shared" si="0"/>
        <v>3</v>
      </c>
      <c r="Q12" s="14">
        <f t="shared" si="1"/>
        <v>122</v>
      </c>
      <c r="R12" s="9">
        <f t="shared" si="2"/>
        <v>152</v>
      </c>
      <c r="S12" s="5"/>
      <c r="T12" s="5">
        <v>49</v>
      </c>
      <c r="U12" s="5"/>
      <c r="V12" s="5"/>
      <c r="W12" s="5"/>
      <c r="X12" s="5"/>
    </row>
    <row r="13" spans="1:24">
      <c r="A13" s="144">
        <v>18</v>
      </c>
      <c r="B13" s="123" t="s">
        <v>91</v>
      </c>
      <c r="C13" s="130" t="s">
        <v>2</v>
      </c>
      <c r="D13" s="7">
        <v>35</v>
      </c>
      <c r="E13" s="8">
        <v>44</v>
      </c>
      <c r="F13" s="8">
        <v>37</v>
      </c>
      <c r="G13" s="8"/>
      <c r="H13" s="8"/>
      <c r="I13" s="8"/>
      <c r="J13" s="8"/>
      <c r="K13" s="8"/>
      <c r="L13" s="8"/>
      <c r="M13" s="8"/>
      <c r="N13" s="8"/>
      <c r="O13" s="26"/>
      <c r="P13" s="29">
        <f t="shared" si="0"/>
        <v>3</v>
      </c>
      <c r="Q13" s="14">
        <f t="shared" si="1"/>
        <v>116</v>
      </c>
      <c r="R13" s="9">
        <f t="shared" si="2"/>
        <v>146</v>
      </c>
      <c r="T13" s="5">
        <v>44</v>
      </c>
    </row>
    <row r="14" spans="1:24" s="16" customFormat="1">
      <c r="A14" s="142">
        <v>7</v>
      </c>
      <c r="B14" s="89" t="s">
        <v>77</v>
      </c>
      <c r="C14" s="131" t="s">
        <v>14</v>
      </c>
      <c r="D14" s="1">
        <v>49</v>
      </c>
      <c r="E14" s="2">
        <v>62</v>
      </c>
      <c r="F14" s="2"/>
      <c r="G14" s="2"/>
      <c r="H14" s="2"/>
      <c r="I14" s="2"/>
      <c r="J14" s="2"/>
      <c r="K14" s="2"/>
      <c r="L14" s="2"/>
      <c r="M14" s="2"/>
      <c r="N14" s="2"/>
      <c r="O14" s="27"/>
      <c r="P14" s="30">
        <f t="shared" si="0"/>
        <v>2</v>
      </c>
      <c r="Q14" s="15">
        <f t="shared" si="1"/>
        <v>111</v>
      </c>
      <c r="R14" s="10">
        <f t="shared" si="2"/>
        <v>131</v>
      </c>
      <c r="S14" s="5"/>
      <c r="T14" s="5">
        <v>44</v>
      </c>
      <c r="U14" s="5"/>
      <c r="V14" s="5"/>
      <c r="W14" s="5"/>
      <c r="X14" s="5"/>
    </row>
    <row r="15" spans="1:24">
      <c r="A15" s="142">
        <v>17</v>
      </c>
      <c r="B15" s="89" t="s">
        <v>90</v>
      </c>
      <c r="C15" s="131" t="s">
        <v>2</v>
      </c>
      <c r="D15" s="1">
        <v>55</v>
      </c>
      <c r="E15" s="2">
        <v>48</v>
      </c>
      <c r="F15" s="2"/>
      <c r="G15" s="2"/>
      <c r="H15" s="2"/>
      <c r="I15" s="2"/>
      <c r="J15" s="2"/>
      <c r="K15" s="2"/>
      <c r="L15" s="2"/>
      <c r="M15" s="2"/>
      <c r="N15" s="2"/>
      <c r="O15" s="27"/>
      <c r="P15" s="30">
        <f t="shared" si="0"/>
        <v>2</v>
      </c>
      <c r="Q15" s="15">
        <f t="shared" si="1"/>
        <v>103</v>
      </c>
      <c r="R15" s="10">
        <f t="shared" si="2"/>
        <v>123</v>
      </c>
      <c r="T15" s="5">
        <v>39</v>
      </c>
    </row>
    <row r="16" spans="1:24">
      <c r="A16" s="142">
        <v>21</v>
      </c>
      <c r="B16" s="89" t="s">
        <v>95</v>
      </c>
      <c r="C16" s="131" t="s">
        <v>96</v>
      </c>
      <c r="D16" s="1">
        <v>39</v>
      </c>
      <c r="E16" s="2">
        <v>51</v>
      </c>
      <c r="F16" s="2"/>
      <c r="G16" s="2"/>
      <c r="H16" s="2"/>
      <c r="I16" s="2"/>
      <c r="J16" s="2"/>
      <c r="K16" s="2"/>
      <c r="L16" s="2"/>
      <c r="M16" s="2"/>
      <c r="N16" s="2"/>
      <c r="O16" s="27"/>
      <c r="P16" s="30">
        <f t="shared" si="0"/>
        <v>2</v>
      </c>
      <c r="Q16" s="15">
        <f t="shared" si="1"/>
        <v>90</v>
      </c>
      <c r="R16" s="10">
        <f t="shared" si="2"/>
        <v>110</v>
      </c>
      <c r="T16" s="5">
        <v>48</v>
      </c>
    </row>
    <row r="17" spans="1:24">
      <c r="A17" s="142">
        <v>11</v>
      </c>
      <c r="B17" s="89" t="s">
        <v>112</v>
      </c>
      <c r="C17" s="131" t="s">
        <v>81</v>
      </c>
      <c r="D17" s="1">
        <v>47</v>
      </c>
      <c r="E17" s="2">
        <v>42</v>
      </c>
      <c r="F17" s="2"/>
      <c r="G17" s="2"/>
      <c r="H17" s="2"/>
      <c r="I17" s="2"/>
      <c r="J17" s="2"/>
      <c r="K17" s="2"/>
      <c r="L17" s="2"/>
      <c r="M17" s="2"/>
      <c r="N17" s="2"/>
      <c r="O17" s="27"/>
      <c r="P17" s="30">
        <f t="shared" si="0"/>
        <v>2</v>
      </c>
      <c r="Q17" s="15">
        <f t="shared" si="1"/>
        <v>89</v>
      </c>
      <c r="R17" s="10">
        <f t="shared" si="2"/>
        <v>109</v>
      </c>
      <c r="T17" s="5">
        <v>41</v>
      </c>
    </row>
    <row r="18" spans="1:24">
      <c r="A18" s="142">
        <v>14</v>
      </c>
      <c r="B18" s="89" t="s">
        <v>86</v>
      </c>
      <c r="C18" s="131" t="s">
        <v>87</v>
      </c>
      <c r="D18" s="1">
        <v>41</v>
      </c>
      <c r="E18" s="2">
        <v>43</v>
      </c>
      <c r="F18" s="2"/>
      <c r="G18" s="2"/>
      <c r="H18" s="2"/>
      <c r="I18" s="2"/>
      <c r="J18" s="2"/>
      <c r="K18" s="2"/>
      <c r="L18" s="2"/>
      <c r="M18" s="2"/>
      <c r="N18" s="2"/>
      <c r="O18" s="27"/>
      <c r="P18" s="30">
        <f t="shared" si="0"/>
        <v>2</v>
      </c>
      <c r="Q18" s="15">
        <f t="shared" si="1"/>
        <v>84</v>
      </c>
      <c r="R18" s="10">
        <f t="shared" si="2"/>
        <v>104</v>
      </c>
      <c r="T18" s="5">
        <v>56</v>
      </c>
    </row>
    <row r="19" spans="1:24">
      <c r="A19" s="142">
        <v>25</v>
      </c>
      <c r="B19" s="89" t="s">
        <v>111</v>
      </c>
      <c r="C19" s="131"/>
      <c r="D19" s="1">
        <v>40</v>
      </c>
      <c r="E19" s="2">
        <v>42</v>
      </c>
      <c r="F19" s="2"/>
      <c r="G19" s="2"/>
      <c r="H19" s="2"/>
      <c r="I19" s="2"/>
      <c r="J19" s="2"/>
      <c r="K19" s="2"/>
      <c r="L19" s="2"/>
      <c r="M19" s="2"/>
      <c r="N19" s="2"/>
      <c r="O19" s="27"/>
      <c r="P19" s="30">
        <f t="shared" si="0"/>
        <v>2</v>
      </c>
      <c r="Q19" s="15">
        <f t="shared" si="1"/>
        <v>82</v>
      </c>
      <c r="R19" s="10">
        <f t="shared" si="2"/>
        <v>102</v>
      </c>
      <c r="T19" s="5">
        <v>40</v>
      </c>
    </row>
    <row r="20" spans="1:24">
      <c r="A20" s="142">
        <v>19</v>
      </c>
      <c r="B20" s="89" t="s">
        <v>92</v>
      </c>
      <c r="C20" s="131" t="s">
        <v>89</v>
      </c>
      <c r="D20" s="1">
        <v>37</v>
      </c>
      <c r="E20" s="2">
        <v>40</v>
      </c>
      <c r="F20" s="2"/>
      <c r="G20" s="2"/>
      <c r="H20" s="2"/>
      <c r="I20" s="2"/>
      <c r="J20" s="2"/>
      <c r="K20" s="2"/>
      <c r="L20" s="2"/>
      <c r="M20" s="2"/>
      <c r="N20" s="2"/>
      <c r="O20" s="27"/>
      <c r="P20" s="30">
        <f t="shared" si="0"/>
        <v>2</v>
      </c>
      <c r="Q20" s="15">
        <f t="shared" si="1"/>
        <v>77</v>
      </c>
      <c r="R20" s="10">
        <f t="shared" si="2"/>
        <v>97</v>
      </c>
      <c r="U20" s="5">
        <v>36</v>
      </c>
    </row>
    <row r="21" spans="1:24">
      <c r="A21" s="142">
        <v>27</v>
      </c>
      <c r="B21" s="89" t="s">
        <v>104</v>
      </c>
      <c r="C21" s="131" t="s">
        <v>13</v>
      </c>
      <c r="D21" s="1">
        <v>40</v>
      </c>
      <c r="E21" s="2">
        <v>35</v>
      </c>
      <c r="F21" s="2"/>
      <c r="G21" s="2"/>
      <c r="H21" s="2"/>
      <c r="I21" s="2"/>
      <c r="J21" s="2"/>
      <c r="K21" s="2"/>
      <c r="L21" s="2"/>
      <c r="M21" s="2"/>
      <c r="N21" s="2"/>
      <c r="O21" s="27"/>
      <c r="P21" s="30">
        <f t="shared" si="0"/>
        <v>2</v>
      </c>
      <c r="Q21" s="15">
        <f t="shared" si="1"/>
        <v>75</v>
      </c>
      <c r="R21" s="10">
        <f t="shared" si="2"/>
        <v>95</v>
      </c>
      <c r="T21" s="5">
        <v>62</v>
      </c>
    </row>
    <row r="22" spans="1:24">
      <c r="A22" s="142">
        <v>15</v>
      </c>
      <c r="B22" s="90" t="s">
        <v>110</v>
      </c>
      <c r="C22" s="132"/>
      <c r="D22" s="1">
        <v>43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7"/>
      <c r="P22" s="30">
        <f t="shared" si="0"/>
        <v>1</v>
      </c>
      <c r="Q22" s="15">
        <f t="shared" si="1"/>
        <v>43</v>
      </c>
      <c r="R22" s="10">
        <f t="shared" si="2"/>
        <v>53</v>
      </c>
      <c r="T22" s="5">
        <v>41</v>
      </c>
    </row>
    <row r="23" spans="1:24" s="16" customFormat="1">
      <c r="A23" s="142">
        <v>4</v>
      </c>
      <c r="B23" s="89" t="s">
        <v>71</v>
      </c>
      <c r="C23" s="131" t="s">
        <v>72</v>
      </c>
      <c r="D23" s="1">
        <v>36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7"/>
      <c r="P23" s="30">
        <f t="shared" si="0"/>
        <v>1</v>
      </c>
      <c r="Q23" s="15">
        <f t="shared" si="1"/>
        <v>36</v>
      </c>
      <c r="R23" s="10">
        <f t="shared" si="2"/>
        <v>46</v>
      </c>
      <c r="S23" s="5"/>
      <c r="T23" s="5">
        <v>33</v>
      </c>
      <c r="U23" s="5"/>
      <c r="V23" s="5"/>
      <c r="W23" s="5"/>
      <c r="X23" s="5"/>
    </row>
    <row r="24" spans="1:24">
      <c r="A24" s="142">
        <v>13</v>
      </c>
      <c r="B24" s="89" t="s">
        <v>84</v>
      </c>
      <c r="C24" s="131" t="s">
        <v>85</v>
      </c>
      <c r="D24" s="1">
        <v>36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7"/>
      <c r="P24" s="30">
        <f t="shared" si="0"/>
        <v>1</v>
      </c>
      <c r="Q24" s="15">
        <f t="shared" si="1"/>
        <v>36</v>
      </c>
      <c r="R24" s="10">
        <f t="shared" si="2"/>
        <v>46</v>
      </c>
      <c r="T24" s="5">
        <v>52</v>
      </c>
    </row>
    <row r="25" spans="1:24" s="16" customFormat="1">
      <c r="A25" s="142">
        <v>1</v>
      </c>
      <c r="B25" s="89" t="s">
        <v>109</v>
      </c>
      <c r="C25" s="131" t="s">
        <v>2</v>
      </c>
      <c r="D25" s="1">
        <v>33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7"/>
      <c r="P25" s="30">
        <f t="shared" si="0"/>
        <v>1</v>
      </c>
      <c r="Q25" s="15">
        <f t="shared" si="1"/>
        <v>33</v>
      </c>
      <c r="R25" s="10">
        <f t="shared" si="2"/>
        <v>43</v>
      </c>
      <c r="S25" s="5"/>
      <c r="T25" s="5"/>
      <c r="U25" s="5">
        <v>33</v>
      </c>
      <c r="V25" s="5"/>
      <c r="W25" s="5"/>
      <c r="X25" s="5"/>
    </row>
    <row r="26" spans="1:24" s="16" customFormat="1">
      <c r="A26" s="142">
        <v>6</v>
      </c>
      <c r="B26" s="89" t="s">
        <v>75</v>
      </c>
      <c r="C26" s="131" t="s">
        <v>76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7"/>
      <c r="P26" s="30">
        <f t="shared" si="0"/>
        <v>0</v>
      </c>
      <c r="Q26" s="15">
        <f t="shared" si="1"/>
        <v>0</v>
      </c>
      <c r="R26" s="10">
        <f t="shared" si="2"/>
        <v>0</v>
      </c>
      <c r="S26" s="5"/>
      <c r="T26" s="5">
        <v>38</v>
      </c>
      <c r="U26" s="5"/>
      <c r="V26" s="5"/>
      <c r="W26" s="5"/>
      <c r="X26" s="5"/>
    </row>
    <row r="27" spans="1:24" s="16" customFormat="1">
      <c r="A27" s="142">
        <v>10</v>
      </c>
      <c r="B27" s="89" t="s">
        <v>80</v>
      </c>
      <c r="C27" s="131" t="s">
        <v>70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7"/>
      <c r="P27" s="30">
        <f t="shared" si="0"/>
        <v>0</v>
      </c>
      <c r="Q27" s="15">
        <f t="shared" si="1"/>
        <v>0</v>
      </c>
      <c r="R27" s="10">
        <f t="shared" si="2"/>
        <v>0</v>
      </c>
      <c r="S27" s="5"/>
      <c r="T27" s="5">
        <v>36</v>
      </c>
      <c r="U27" s="5"/>
      <c r="V27" s="5"/>
      <c r="W27" s="5"/>
      <c r="X27" s="5"/>
    </row>
    <row r="28" spans="1:24" ht="15.75" thickBot="1">
      <c r="A28" s="143">
        <v>20</v>
      </c>
      <c r="B28" s="91" t="s">
        <v>93</v>
      </c>
      <c r="C28" s="133" t="s">
        <v>94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9"/>
      <c r="P28" s="31">
        <f t="shared" si="0"/>
        <v>0</v>
      </c>
      <c r="Q28" s="32">
        <f t="shared" si="1"/>
        <v>0</v>
      </c>
      <c r="R28" s="33">
        <f t="shared" si="2"/>
        <v>0</v>
      </c>
      <c r="T28" s="5">
        <v>61</v>
      </c>
    </row>
    <row r="29" spans="1:24" s="16" customFormat="1" ht="15.75" thickTop="1">
      <c r="A29" s="72"/>
      <c r="B29" s="87"/>
      <c r="C29" s="134" t="s">
        <v>53</v>
      </c>
      <c r="D29" s="18"/>
      <c r="E29" s="18">
        <f>P29/27</f>
        <v>3.074074074074074</v>
      </c>
      <c r="F29" s="75" t="s">
        <v>48</v>
      </c>
      <c r="G29" s="18"/>
      <c r="H29" s="18"/>
      <c r="I29" s="18">
        <f>Q30/P29</f>
        <v>45.710843373493979</v>
      </c>
      <c r="J29" s="75" t="s">
        <v>49</v>
      </c>
      <c r="K29" s="75"/>
      <c r="L29" s="75"/>
      <c r="M29" s="75"/>
      <c r="N29" s="23"/>
      <c r="O29" s="76" t="s">
        <v>52</v>
      </c>
      <c r="P29" s="17">
        <f>SUM(P2:P28)</f>
        <v>83</v>
      </c>
      <c r="Q29" s="18" t="s">
        <v>45</v>
      </c>
      <c r="R29" s="19"/>
      <c r="S29" s="5"/>
      <c r="T29" s="5">
        <v>36</v>
      </c>
      <c r="U29" s="5"/>
      <c r="V29" s="5"/>
      <c r="W29" s="5"/>
      <c r="X29" s="5"/>
    </row>
    <row r="30" spans="1:24" s="16" customFormat="1" ht="15.75" thickBot="1">
      <c r="A30" s="77"/>
      <c r="B30" s="21"/>
      <c r="C30" s="135" t="s">
        <v>50</v>
      </c>
      <c r="D30" s="80"/>
      <c r="E30" s="79">
        <f>MAX(D2:O28)</f>
        <v>85</v>
      </c>
      <c r="F30" s="21" t="s">
        <v>46</v>
      </c>
      <c r="G30" s="80"/>
      <c r="H30" s="80"/>
      <c r="I30" s="21"/>
      <c r="J30" s="21"/>
      <c r="K30" s="21"/>
      <c r="L30" s="21"/>
      <c r="M30" s="21"/>
      <c r="N30" s="77"/>
      <c r="O30" s="80"/>
      <c r="P30" s="20"/>
      <c r="Q30" s="21">
        <f>SUM(Q2:Q28)</f>
        <v>3794</v>
      </c>
      <c r="R30" s="22" t="s">
        <v>46</v>
      </c>
      <c r="S30" s="5"/>
      <c r="T30" s="5">
        <v>34</v>
      </c>
      <c r="U30" s="5"/>
      <c r="V30" s="5"/>
      <c r="W30" s="5"/>
      <c r="X30" s="5"/>
    </row>
    <row r="31" spans="1:24" ht="15.75" thickTop="1">
      <c r="C31" s="136" t="s">
        <v>61</v>
      </c>
      <c r="D31" s="5">
        <f>U87</f>
        <v>18</v>
      </c>
      <c r="E31" s="5" t="s">
        <v>45</v>
      </c>
      <c r="F31" s="5">
        <f>U85/U87</f>
        <v>48</v>
      </c>
      <c r="G31" s="5" t="s">
        <v>66</v>
      </c>
      <c r="T31" s="5">
        <v>46</v>
      </c>
    </row>
    <row r="32" spans="1:24">
      <c r="C32" s="136" t="s">
        <v>63</v>
      </c>
      <c r="D32" s="6">
        <f>T87</f>
        <v>65</v>
      </c>
      <c r="E32" s="5" t="s">
        <v>45</v>
      </c>
      <c r="F32" s="5">
        <f>T85/T87</f>
        <v>45.07692307692308</v>
      </c>
      <c r="G32" s="5" t="s">
        <v>66</v>
      </c>
      <c r="H32" s="85"/>
      <c r="P32" s="24"/>
      <c r="T32" s="5">
        <v>57</v>
      </c>
    </row>
    <row r="33" spans="4:21">
      <c r="D33" s="6"/>
      <c r="H33" s="85"/>
      <c r="T33" s="5">
        <v>41</v>
      </c>
    </row>
    <row r="34" spans="4:21">
      <c r="H34" s="85"/>
      <c r="T34" s="5">
        <v>42</v>
      </c>
    </row>
    <row r="35" spans="4:21">
      <c r="H35" s="85"/>
      <c r="T35" s="5">
        <v>63</v>
      </c>
    </row>
    <row r="36" spans="4:21">
      <c r="U36" s="5">
        <v>35</v>
      </c>
    </row>
    <row r="37" spans="4:21">
      <c r="T37" s="5">
        <v>85</v>
      </c>
    </row>
    <row r="38" spans="4:21">
      <c r="T38" s="5">
        <v>47</v>
      </c>
    </row>
    <row r="39" spans="4:21">
      <c r="T39" s="5">
        <v>42</v>
      </c>
    </row>
    <row r="40" spans="4:21">
      <c r="T40" s="5">
        <v>41</v>
      </c>
    </row>
    <row r="41" spans="4:21">
      <c r="T41" s="5">
        <v>37</v>
      </c>
    </row>
    <row r="42" spans="4:21">
      <c r="T42" s="5">
        <v>52</v>
      </c>
    </row>
    <row r="43" spans="4:21">
      <c r="T43" s="5">
        <v>36</v>
      </c>
    </row>
    <row r="44" spans="4:21">
      <c r="T44" s="5">
        <v>41</v>
      </c>
    </row>
    <row r="45" spans="4:21">
      <c r="T45" s="5">
        <v>43</v>
      </c>
    </row>
    <row r="46" spans="4:21">
      <c r="T46" s="5">
        <v>43</v>
      </c>
    </row>
    <row r="47" spans="4:21">
      <c r="U47" s="5">
        <v>56</v>
      </c>
    </row>
    <row r="48" spans="4:21">
      <c r="U48" s="5">
        <v>51</v>
      </c>
    </row>
    <row r="49" spans="20:21">
      <c r="U49" s="5">
        <v>52</v>
      </c>
    </row>
    <row r="50" spans="20:21">
      <c r="U50" s="5">
        <v>68</v>
      </c>
    </row>
    <row r="51" spans="20:21">
      <c r="U51" s="5">
        <v>72</v>
      </c>
    </row>
    <row r="52" spans="20:21">
      <c r="U52" s="5">
        <v>68</v>
      </c>
    </row>
    <row r="53" spans="20:21">
      <c r="U53" s="5">
        <v>50</v>
      </c>
    </row>
    <row r="54" spans="20:21">
      <c r="T54" s="5">
        <v>61</v>
      </c>
    </row>
    <row r="55" spans="20:21">
      <c r="U55" s="5">
        <v>50</v>
      </c>
    </row>
    <row r="56" spans="20:21">
      <c r="U56" s="5">
        <v>55</v>
      </c>
    </row>
    <row r="57" spans="20:21">
      <c r="U57" s="5">
        <v>48</v>
      </c>
    </row>
    <row r="58" spans="20:21">
      <c r="U58" s="5">
        <v>35</v>
      </c>
    </row>
    <row r="59" spans="20:21">
      <c r="T59" s="5">
        <v>44</v>
      </c>
    </row>
    <row r="60" spans="20:21">
      <c r="T60" s="5">
        <v>37</v>
      </c>
    </row>
    <row r="61" spans="20:21">
      <c r="T61" s="5">
        <v>37</v>
      </c>
    </row>
    <row r="62" spans="20:21">
      <c r="T62" s="5">
        <v>40</v>
      </c>
    </row>
    <row r="63" spans="20:21">
      <c r="T63" s="5">
        <v>39</v>
      </c>
    </row>
    <row r="64" spans="20:21">
      <c r="T64" s="5">
        <v>51</v>
      </c>
    </row>
    <row r="65" spans="20:21">
      <c r="T65" s="5">
        <v>56</v>
      </c>
    </row>
    <row r="66" spans="20:21">
      <c r="T66" s="5">
        <v>51</v>
      </c>
    </row>
    <row r="67" spans="20:21">
      <c r="T67" s="5">
        <v>62</v>
      </c>
    </row>
    <row r="68" spans="20:21">
      <c r="T68" s="5">
        <v>42</v>
      </c>
    </row>
    <row r="69" spans="20:21">
      <c r="T69" s="5">
        <v>43</v>
      </c>
    </row>
    <row r="70" spans="20:21">
      <c r="T70" s="5">
        <v>38</v>
      </c>
    </row>
    <row r="71" spans="20:21">
      <c r="T71" s="5">
        <v>45</v>
      </c>
    </row>
    <row r="72" spans="20:21">
      <c r="U72" s="5">
        <v>34</v>
      </c>
    </row>
    <row r="73" spans="20:21">
      <c r="T73" s="5">
        <v>50</v>
      </c>
    </row>
    <row r="74" spans="20:21">
      <c r="T74" s="5">
        <v>65</v>
      </c>
    </row>
    <row r="75" spans="20:21">
      <c r="T75" s="5">
        <v>40</v>
      </c>
    </row>
    <row r="76" spans="20:21">
      <c r="T76" s="5">
        <v>43</v>
      </c>
    </row>
    <row r="77" spans="20:21">
      <c r="U77" s="5">
        <v>41</v>
      </c>
    </row>
    <row r="78" spans="20:21">
      <c r="U78" s="5">
        <v>40</v>
      </c>
    </row>
    <row r="79" spans="20:21">
      <c r="T79" s="5">
        <v>42</v>
      </c>
    </row>
    <row r="80" spans="20:21">
      <c r="T80" s="5">
        <v>43</v>
      </c>
    </row>
    <row r="81" spans="20:21">
      <c r="T81" s="5">
        <v>40</v>
      </c>
    </row>
    <row r="82" spans="20:21">
      <c r="T82" s="5">
        <v>39</v>
      </c>
    </row>
    <row r="83" spans="20:21">
      <c r="U83" s="5">
        <v>40</v>
      </c>
    </row>
    <row r="84" spans="20:21">
      <c r="T84" s="5">
        <v>35</v>
      </c>
    </row>
    <row r="85" spans="20:21">
      <c r="T85" s="5">
        <f>SUM(T2:T84)</f>
        <v>2930</v>
      </c>
      <c r="U85" s="5">
        <f>SUM(U2:U84)</f>
        <v>864</v>
      </c>
    </row>
    <row r="87" spans="20:21">
      <c r="T87" s="5">
        <f>COUNT(T2:T84)</f>
        <v>65</v>
      </c>
      <c r="U87" s="5">
        <f>COUNT(U2:U84)</f>
        <v>18</v>
      </c>
    </row>
    <row r="89" spans="20:21">
      <c r="T89" s="5">
        <f>SUM(T87:U87)</f>
        <v>83</v>
      </c>
    </row>
    <row r="118" spans="20:23" ht="15.75" thickBot="1">
      <c r="T118" s="84"/>
      <c r="U118" s="84"/>
      <c r="V118" s="84"/>
      <c r="W118" s="84"/>
    </row>
    <row r="119" spans="20:23" ht="15.75" thickTop="1"/>
  </sheetData>
  <phoneticPr fontId="2" type="noConversion"/>
  <pageMargins left="0.33" right="0.37" top="0.65" bottom="0.59" header="0.19" footer="0.32"/>
  <pageSetup paperSize="9" orientation="landscape" r:id="rId1"/>
  <headerFooter alignWithMargins="0">
    <oddHeader>&amp;C&amp;"Times New Roman,Félkövér dőlt"&amp;14Balzer Colonel Pergetőkupa 2. selejtező&amp;R 007. november 8. - Vasárnap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114"/>
  <sheetViews>
    <sheetView tabSelected="1" workbookViewId="0">
      <selection activeCell="B7" sqref="B7"/>
    </sheetView>
  </sheetViews>
  <sheetFormatPr defaultRowHeight="15"/>
  <cols>
    <col min="1" max="1" width="5" style="5" bestFit="1" customWidth="1"/>
    <col min="2" max="2" width="32.7109375" style="103" bestFit="1" customWidth="1"/>
    <col min="3" max="3" width="16.5703125" style="5" bestFit="1" customWidth="1"/>
    <col min="4" max="15" width="4.140625" style="5" customWidth="1"/>
    <col min="16" max="18" width="6.42578125" style="16" customWidth="1"/>
    <col min="19" max="20" width="8.42578125" style="16" customWidth="1"/>
    <col min="21" max="21" width="8.42578125" style="5" customWidth="1"/>
    <col min="22" max="16384" width="9.140625" style="5"/>
  </cols>
  <sheetData>
    <row r="1" spans="1:21" s="37" customFormat="1" ht="15.75" thickTop="1" thickBot="1">
      <c r="A1" s="34" t="s">
        <v>105</v>
      </c>
      <c r="B1" s="86" t="s">
        <v>0</v>
      </c>
      <c r="C1" s="36" t="s">
        <v>1</v>
      </c>
      <c r="D1" s="11">
        <v>1</v>
      </c>
      <c r="E1" s="12">
        <v>2</v>
      </c>
      <c r="F1" s="12">
        <v>3</v>
      </c>
      <c r="G1" s="12">
        <v>4</v>
      </c>
      <c r="H1" s="12">
        <v>5</v>
      </c>
      <c r="I1" s="12">
        <v>6</v>
      </c>
      <c r="J1" s="12">
        <v>2</v>
      </c>
      <c r="K1" s="12">
        <v>8</v>
      </c>
      <c r="L1" s="12">
        <v>9</v>
      </c>
      <c r="M1" s="12">
        <v>10</v>
      </c>
      <c r="N1" s="12">
        <v>11</v>
      </c>
      <c r="O1" s="25">
        <v>12</v>
      </c>
      <c r="P1" s="11" t="s">
        <v>45</v>
      </c>
      <c r="Q1" s="12" t="s">
        <v>46</v>
      </c>
      <c r="R1" s="13" t="s">
        <v>47</v>
      </c>
      <c r="S1" s="111" t="s">
        <v>107</v>
      </c>
      <c r="T1" s="111" t="s">
        <v>115</v>
      </c>
      <c r="U1" s="111" t="s">
        <v>106</v>
      </c>
    </row>
    <row r="2" spans="1:21" s="16" customFormat="1" ht="16.5" thickTop="1">
      <c r="A2" s="88">
        <v>1</v>
      </c>
      <c r="B2" s="149" t="s">
        <v>43</v>
      </c>
      <c r="C2" s="104" t="s">
        <v>14</v>
      </c>
      <c r="D2" s="112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  <c r="P2" s="101">
        <f>COUNT(D2:O2)</f>
        <v>0</v>
      </c>
      <c r="Q2" s="100">
        <f>SUM(D2:O2)</f>
        <v>0</v>
      </c>
      <c r="R2" s="102">
        <f>P2*10+Q2</f>
        <v>0</v>
      </c>
      <c r="S2" s="108"/>
      <c r="T2" s="110">
        <v>1</v>
      </c>
      <c r="U2" s="110">
        <f>S2*2+T2</f>
        <v>1</v>
      </c>
    </row>
    <row r="3" spans="1:21" s="16" customFormat="1">
      <c r="A3" s="88">
        <v>2</v>
      </c>
      <c r="B3" s="167" t="s">
        <v>88</v>
      </c>
      <c r="C3" s="168" t="s">
        <v>89</v>
      </c>
      <c r="D3" s="118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P3" s="52">
        <f>COUNT(D3:O3)</f>
        <v>0</v>
      </c>
      <c r="Q3" s="50">
        <f>SUM(D3:O3)</f>
        <v>0</v>
      </c>
      <c r="R3" s="53">
        <f>P3*10+Q3</f>
        <v>0</v>
      </c>
      <c r="S3" s="145"/>
      <c r="T3" s="147">
        <v>1</v>
      </c>
      <c r="U3" s="110">
        <f t="shared" ref="U3:U22" si="0">S3*2+T3</f>
        <v>1</v>
      </c>
    </row>
    <row r="4" spans="1:21" s="16" customFormat="1" ht="15.75">
      <c r="A4" s="88">
        <v>3</v>
      </c>
      <c r="B4" s="150" t="s">
        <v>30</v>
      </c>
      <c r="C4" s="105" t="s">
        <v>2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7"/>
      <c r="P4" s="30">
        <f>COUNT(D4:O4)</f>
        <v>0</v>
      </c>
      <c r="Q4" s="15">
        <f>SUM(D4:O4)</f>
        <v>0</v>
      </c>
      <c r="R4" s="10">
        <f>P4*10+Q4</f>
        <v>0</v>
      </c>
      <c r="S4" s="109"/>
      <c r="T4" s="107">
        <v>2</v>
      </c>
      <c r="U4" s="110">
        <f t="shared" si="0"/>
        <v>2</v>
      </c>
    </row>
    <row r="5" spans="1:21" s="16" customFormat="1">
      <c r="A5" s="88">
        <v>4</v>
      </c>
      <c r="B5" s="167" t="s">
        <v>67</v>
      </c>
      <c r="C5" s="168" t="s">
        <v>68</v>
      </c>
      <c r="D5" s="118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0"/>
      <c r="P5" s="52">
        <f>COUNT(D5:O5)</f>
        <v>0</v>
      </c>
      <c r="Q5" s="50">
        <f>SUM(D5:O5)</f>
        <v>0</v>
      </c>
      <c r="R5" s="53">
        <f>P5*10+Q5</f>
        <v>0</v>
      </c>
      <c r="S5" s="145"/>
      <c r="T5" s="147">
        <v>2</v>
      </c>
      <c r="U5" s="110">
        <f t="shared" si="0"/>
        <v>2</v>
      </c>
    </row>
    <row r="6" spans="1:21" s="16" customFormat="1" ht="15.75">
      <c r="A6" s="88">
        <v>5</v>
      </c>
      <c r="B6" s="150" t="s">
        <v>25</v>
      </c>
      <c r="C6" s="105" t="s">
        <v>5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7"/>
      <c r="P6" s="30">
        <f>COUNT(D6:O6)</f>
        <v>0</v>
      </c>
      <c r="Q6" s="15">
        <f>SUM(D6:O6)</f>
        <v>0</v>
      </c>
      <c r="R6" s="10">
        <f>P6*10+Q6</f>
        <v>0</v>
      </c>
      <c r="S6" s="109"/>
      <c r="T6" s="107">
        <v>3</v>
      </c>
      <c r="U6" s="110">
        <f t="shared" si="0"/>
        <v>3</v>
      </c>
    </row>
    <row r="7" spans="1:21" s="16" customFormat="1">
      <c r="A7" s="88">
        <v>6</v>
      </c>
      <c r="B7" s="167" t="s">
        <v>69</v>
      </c>
      <c r="C7" s="168" t="s">
        <v>70</v>
      </c>
      <c r="D7" s="118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52">
        <f>COUNT(D7:O7)</f>
        <v>0</v>
      </c>
      <c r="Q7" s="50">
        <f>SUM(D7:O7)</f>
        <v>0</v>
      </c>
      <c r="R7" s="53">
        <f>P7*10+Q7</f>
        <v>0</v>
      </c>
      <c r="S7" s="145"/>
      <c r="T7" s="147">
        <v>3</v>
      </c>
      <c r="U7" s="110">
        <f t="shared" si="0"/>
        <v>3</v>
      </c>
    </row>
    <row r="8" spans="1:21" s="16" customFormat="1" ht="15.75">
      <c r="A8" s="88">
        <v>7</v>
      </c>
      <c r="B8" s="150" t="s">
        <v>31</v>
      </c>
      <c r="C8" s="105" t="s">
        <v>10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7"/>
      <c r="P8" s="30">
        <f>COUNT(D8:O8)</f>
        <v>0</v>
      </c>
      <c r="Q8" s="15">
        <f>SUM(D8:O8)</f>
        <v>0</v>
      </c>
      <c r="R8" s="10">
        <f>P8*10+Q8</f>
        <v>0</v>
      </c>
      <c r="S8" s="109"/>
      <c r="T8" s="107">
        <v>4</v>
      </c>
      <c r="U8" s="110">
        <f t="shared" si="0"/>
        <v>4</v>
      </c>
    </row>
    <row r="9" spans="1:21" s="16" customFormat="1">
      <c r="A9" s="88">
        <v>8</v>
      </c>
      <c r="B9" s="167" t="s">
        <v>101</v>
      </c>
      <c r="C9" s="168" t="s">
        <v>102</v>
      </c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  <c r="P9" s="52">
        <f>COUNT(D9:O9)</f>
        <v>0</v>
      </c>
      <c r="Q9" s="50">
        <f>SUM(D9:O9)</f>
        <v>0</v>
      </c>
      <c r="R9" s="53">
        <f>P9*10+Q9</f>
        <v>0</v>
      </c>
      <c r="S9" s="145"/>
      <c r="T9" s="147">
        <v>4</v>
      </c>
      <c r="U9" s="110">
        <f t="shared" si="0"/>
        <v>4</v>
      </c>
    </row>
    <row r="10" spans="1:21" s="16" customFormat="1" ht="15.75">
      <c r="A10" s="88">
        <v>9</v>
      </c>
      <c r="B10" s="151" t="s">
        <v>116</v>
      </c>
      <c r="C10" s="148" t="s">
        <v>5</v>
      </c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30">
        <f>COUNT(D10:O10)</f>
        <v>0</v>
      </c>
      <c r="Q10" s="15">
        <f>SUM(D10:O10)</f>
        <v>0</v>
      </c>
      <c r="R10" s="10">
        <f>P10*10+Q10</f>
        <v>0</v>
      </c>
      <c r="S10" s="109"/>
      <c r="T10" s="107">
        <v>5</v>
      </c>
      <c r="U10" s="110">
        <f t="shared" si="0"/>
        <v>5</v>
      </c>
    </row>
    <row r="11" spans="1:21">
      <c r="A11" s="88">
        <v>10</v>
      </c>
      <c r="B11" s="153" t="s">
        <v>73</v>
      </c>
      <c r="C11" s="128" t="s">
        <v>74</v>
      </c>
      <c r="D11" s="118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  <c r="P11" s="52">
        <f>COUNT(D11:O11)</f>
        <v>0</v>
      </c>
      <c r="Q11" s="50">
        <f>SUM(D11:O11)</f>
        <v>0</v>
      </c>
      <c r="R11" s="53">
        <f>P11*10+Q11</f>
        <v>0</v>
      </c>
      <c r="S11" s="145"/>
      <c r="T11" s="147">
        <v>5</v>
      </c>
      <c r="U11" s="110">
        <f t="shared" si="0"/>
        <v>5</v>
      </c>
    </row>
    <row r="12" spans="1:21" s="146" customFormat="1" ht="15.75">
      <c r="A12" s="117">
        <v>11</v>
      </c>
      <c r="B12" s="151" t="s">
        <v>35</v>
      </c>
      <c r="C12" s="148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7"/>
      <c r="P12" s="30">
        <f>COUNT(D12:O12)</f>
        <v>0</v>
      </c>
      <c r="Q12" s="15">
        <f>SUM(D12:O12)</f>
        <v>0</v>
      </c>
      <c r="R12" s="10">
        <f>P12*10+Q12</f>
        <v>0</v>
      </c>
      <c r="S12" s="109"/>
      <c r="T12" s="110">
        <v>6</v>
      </c>
      <c r="U12" s="110">
        <f t="shared" si="0"/>
        <v>6</v>
      </c>
    </row>
    <row r="13" spans="1:21" s="146" customFormat="1">
      <c r="A13" s="117">
        <v>12</v>
      </c>
      <c r="B13" s="153" t="s">
        <v>78</v>
      </c>
      <c r="C13" s="128" t="s">
        <v>79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20"/>
      <c r="P13" s="52">
        <f>COUNT(D13:O13)</f>
        <v>0</v>
      </c>
      <c r="Q13" s="50">
        <f>SUM(D13:O13)</f>
        <v>0</v>
      </c>
      <c r="R13" s="53">
        <f>P13*10+Q13</f>
        <v>0</v>
      </c>
      <c r="S13" s="145"/>
      <c r="T13" s="147">
        <v>6</v>
      </c>
      <c r="U13" s="110">
        <f t="shared" si="0"/>
        <v>6</v>
      </c>
    </row>
    <row r="14" spans="1:21" s="146" customFormat="1" ht="15.75">
      <c r="A14" s="117">
        <v>13</v>
      </c>
      <c r="B14" s="151" t="s">
        <v>55</v>
      </c>
      <c r="C14" s="148" t="s">
        <v>8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7"/>
      <c r="P14" s="30">
        <f>COUNT(D14:O14)</f>
        <v>0</v>
      </c>
      <c r="Q14" s="15">
        <f>SUM(D14:O14)</f>
        <v>0</v>
      </c>
      <c r="R14" s="10">
        <f>P14*10+Q14</f>
        <v>0</v>
      </c>
      <c r="S14" s="109"/>
      <c r="T14" s="107">
        <v>7</v>
      </c>
      <c r="U14" s="110">
        <f t="shared" si="0"/>
        <v>7</v>
      </c>
    </row>
    <row r="15" spans="1:21" s="146" customFormat="1">
      <c r="A15" s="117">
        <v>14</v>
      </c>
      <c r="B15" s="153" t="s">
        <v>97</v>
      </c>
      <c r="C15" s="128" t="s">
        <v>98</v>
      </c>
      <c r="D15" s="118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20"/>
      <c r="P15" s="52">
        <f>COUNT(D15:O15)</f>
        <v>0</v>
      </c>
      <c r="Q15" s="50">
        <f>SUM(D15:O15)</f>
        <v>0</v>
      </c>
      <c r="R15" s="53">
        <f>P15*10+Q15</f>
        <v>0</v>
      </c>
      <c r="S15" s="145"/>
      <c r="T15" s="147">
        <v>7</v>
      </c>
      <c r="U15" s="110">
        <f t="shared" si="0"/>
        <v>7</v>
      </c>
    </row>
    <row r="16" spans="1:21" s="146" customFormat="1" ht="15.75">
      <c r="A16" s="117">
        <v>15</v>
      </c>
      <c r="B16" s="151" t="s">
        <v>23</v>
      </c>
      <c r="C16" s="148" t="s">
        <v>2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7"/>
      <c r="P16" s="30">
        <f>COUNT(D16:O16)</f>
        <v>0</v>
      </c>
      <c r="Q16" s="15">
        <f>SUM(D16:O16)</f>
        <v>0</v>
      </c>
      <c r="R16" s="10">
        <f>P16*10+Q16</f>
        <v>0</v>
      </c>
      <c r="S16" s="109"/>
      <c r="T16" s="107">
        <v>8</v>
      </c>
      <c r="U16" s="110">
        <f t="shared" si="0"/>
        <v>8</v>
      </c>
    </row>
    <row r="17" spans="1:24" s="146" customFormat="1">
      <c r="A17" s="117">
        <v>16</v>
      </c>
      <c r="B17" s="153" t="s">
        <v>113</v>
      </c>
      <c r="C17" s="128" t="s">
        <v>70</v>
      </c>
      <c r="D17" s="118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0"/>
      <c r="P17" s="52">
        <f>COUNT(D17:O17)</f>
        <v>0</v>
      </c>
      <c r="Q17" s="50">
        <f>SUM(D17:O17)</f>
        <v>0</v>
      </c>
      <c r="R17" s="53">
        <f>P17*10+Q17</f>
        <v>0</v>
      </c>
      <c r="S17" s="145"/>
      <c r="T17" s="147">
        <v>8</v>
      </c>
      <c r="U17" s="110">
        <f t="shared" si="0"/>
        <v>8</v>
      </c>
    </row>
    <row r="18" spans="1:24" s="146" customFormat="1" ht="15.75">
      <c r="A18" s="117">
        <v>17</v>
      </c>
      <c r="B18" s="151" t="s">
        <v>20</v>
      </c>
      <c r="C18" s="148" t="s">
        <v>3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7"/>
      <c r="P18" s="30">
        <f>COUNT(D18:O18)</f>
        <v>0</v>
      </c>
      <c r="Q18" s="15">
        <f>SUM(D18:O18)</f>
        <v>0</v>
      </c>
      <c r="R18" s="10">
        <f>P18*10+Q18</f>
        <v>0</v>
      </c>
      <c r="S18" s="109"/>
      <c r="T18" s="107">
        <v>9</v>
      </c>
      <c r="U18" s="110">
        <f t="shared" si="0"/>
        <v>9</v>
      </c>
    </row>
    <row r="19" spans="1:24" s="146" customFormat="1">
      <c r="A19" s="117">
        <v>18</v>
      </c>
      <c r="B19" s="153" t="s">
        <v>82</v>
      </c>
      <c r="C19" s="128" t="s">
        <v>83</v>
      </c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20"/>
      <c r="P19" s="52">
        <f>COUNT(D19:O19)</f>
        <v>0</v>
      </c>
      <c r="Q19" s="50">
        <f>SUM(D19:O19)</f>
        <v>0</v>
      </c>
      <c r="R19" s="53">
        <f>P19*10+Q19</f>
        <v>0</v>
      </c>
      <c r="S19" s="145"/>
      <c r="T19" s="147">
        <v>9</v>
      </c>
      <c r="U19" s="110">
        <f t="shared" si="0"/>
        <v>9</v>
      </c>
    </row>
    <row r="20" spans="1:24" s="146" customFormat="1">
      <c r="A20" s="117">
        <v>19</v>
      </c>
      <c r="B20" s="152" t="s">
        <v>40</v>
      </c>
      <c r="C20" s="106" t="s">
        <v>2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7"/>
      <c r="P20" s="30">
        <f>COUNT(D20:O20)</f>
        <v>0</v>
      </c>
      <c r="Q20" s="15">
        <f>SUM(D20:O20)</f>
        <v>0</v>
      </c>
      <c r="R20" s="10">
        <f>P20*10+Q20</f>
        <v>0</v>
      </c>
      <c r="S20" s="109"/>
      <c r="T20" s="107">
        <v>10</v>
      </c>
      <c r="U20" s="110">
        <f t="shared" si="0"/>
        <v>10</v>
      </c>
    </row>
    <row r="21" spans="1:24" s="146" customFormat="1">
      <c r="A21" s="117">
        <v>20</v>
      </c>
      <c r="B21" s="153" t="s">
        <v>99</v>
      </c>
      <c r="C21" s="128" t="s">
        <v>100</v>
      </c>
      <c r="D21" s="11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20"/>
      <c r="P21" s="52">
        <f>COUNT(D21:O21)</f>
        <v>0</v>
      </c>
      <c r="Q21" s="50">
        <f>SUM(D21:O21)</f>
        <v>0</v>
      </c>
      <c r="R21" s="53">
        <f>P21*10+Q21</f>
        <v>0</v>
      </c>
      <c r="S21" s="145"/>
      <c r="T21" s="147">
        <v>10</v>
      </c>
      <c r="U21" s="110">
        <f t="shared" si="0"/>
        <v>10</v>
      </c>
    </row>
    <row r="22" spans="1:24" s="166" customFormat="1" ht="15.75" thickBot="1">
      <c r="A22" s="156">
        <v>21</v>
      </c>
      <c r="B22" s="157" t="s">
        <v>114</v>
      </c>
      <c r="C22" s="158"/>
      <c r="D22" s="159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60"/>
      <c r="P22" s="161">
        <f>COUNT(D22:O22)</f>
        <v>0</v>
      </c>
      <c r="Q22" s="125">
        <f>SUM(D22:O22)</f>
        <v>0</v>
      </c>
      <c r="R22" s="162">
        <f>P22*10+Q22</f>
        <v>0</v>
      </c>
      <c r="S22" s="163"/>
      <c r="T22" s="164">
        <v>11</v>
      </c>
      <c r="U22" s="165">
        <f t="shared" si="0"/>
        <v>11</v>
      </c>
    </row>
    <row r="23" spans="1:24" s="16" customFormat="1" ht="15.75" thickTop="1">
      <c r="A23" s="72"/>
      <c r="B23" s="154"/>
      <c r="C23" s="74" t="s">
        <v>53</v>
      </c>
      <c r="D23" s="18"/>
      <c r="E23" s="18">
        <f>P23/32</f>
        <v>0</v>
      </c>
      <c r="F23" s="75" t="s">
        <v>48</v>
      </c>
      <c r="G23" s="18"/>
      <c r="H23" s="18"/>
      <c r="I23" s="18" t="e">
        <f>Q24/P23</f>
        <v>#DIV/0!</v>
      </c>
      <c r="J23" s="75" t="s">
        <v>49</v>
      </c>
      <c r="K23" s="75"/>
      <c r="L23" s="75"/>
      <c r="M23" s="75"/>
      <c r="N23" s="23"/>
      <c r="O23" s="76" t="s">
        <v>52</v>
      </c>
      <c r="P23" s="17">
        <f>SUM(P2:P22)</f>
        <v>0</v>
      </c>
      <c r="Q23" s="18" t="s">
        <v>45</v>
      </c>
      <c r="R23" s="19"/>
      <c r="S23" s="23"/>
      <c r="T23" s="18"/>
      <c r="U23" s="115"/>
      <c r="V23" s="5"/>
      <c r="W23" s="5"/>
      <c r="X23" s="5"/>
    </row>
    <row r="24" spans="1:24" s="16" customFormat="1" ht="15.75" thickBot="1">
      <c r="A24" s="77"/>
      <c r="B24" s="155"/>
      <c r="C24" s="80" t="s">
        <v>50</v>
      </c>
      <c r="D24" s="80"/>
      <c r="E24" s="79">
        <f>MAX(D2:O22)</f>
        <v>0</v>
      </c>
      <c r="F24" s="21" t="s">
        <v>46</v>
      </c>
      <c r="G24" s="80"/>
      <c r="H24" s="80" t="s">
        <v>57</v>
      </c>
      <c r="I24" s="21"/>
      <c r="J24" s="21" t="s">
        <v>54</v>
      </c>
      <c r="K24" s="21"/>
      <c r="L24" s="21"/>
      <c r="M24" s="21"/>
      <c r="N24" s="77"/>
      <c r="O24" s="80"/>
      <c r="P24" s="20"/>
      <c r="Q24" s="21">
        <f>SUM(Q2:Q22)</f>
        <v>0</v>
      </c>
      <c r="R24" s="22" t="s">
        <v>46</v>
      </c>
      <c r="S24" s="77"/>
      <c r="T24" s="21"/>
      <c r="U24" s="116"/>
      <c r="V24" s="5"/>
      <c r="W24" s="5"/>
      <c r="X24" s="5"/>
    </row>
    <row r="25" spans="1:24" ht="15.75" thickTop="1"/>
    <row r="26" spans="1:24">
      <c r="D26" s="6"/>
      <c r="H26" s="85"/>
      <c r="P26" s="24"/>
    </row>
    <row r="27" spans="1:24">
      <c r="D27" s="6"/>
      <c r="H27" s="85"/>
    </row>
    <row r="28" spans="1:24">
      <c r="H28" s="85"/>
    </row>
    <row r="29" spans="1:24">
      <c r="H29" s="85"/>
    </row>
    <row r="85" spans="20:20">
      <c r="T85" s="16">
        <v>6.1</v>
      </c>
    </row>
    <row r="92" spans="20:20">
      <c r="T92" s="16">
        <v>4.1399999999999997</v>
      </c>
    </row>
    <row r="94" spans="20:20">
      <c r="T94" s="16">
        <v>3.14</v>
      </c>
    </row>
    <row r="99" spans="20:24">
      <c r="T99" s="16">
        <v>7</v>
      </c>
    </row>
    <row r="112" spans="20:24" ht="15.75" thickBot="1">
      <c r="U112" s="84"/>
      <c r="V112" s="84"/>
      <c r="W112" s="84"/>
      <c r="X112" s="84"/>
    </row>
    <row r="113" spans="18:18" ht="15.75" thickTop="1">
      <c r="R113" s="16">
        <f>SUM(U113:X113)</f>
        <v>0</v>
      </c>
    </row>
    <row r="114" spans="18:18">
      <c r="R114" s="16">
        <f>SUM(U114:X114)</f>
        <v>0</v>
      </c>
    </row>
  </sheetData>
  <sortState ref="B2:T22">
    <sortCondition ref="T22"/>
  </sortState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Szombat</vt:lpstr>
      <vt:lpstr>Vasárnap</vt:lpstr>
      <vt:lpstr>Döntő</vt:lpstr>
    </vt:vector>
  </TitlesOfParts>
  <Company>Balzer Hungária Kft.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Lajos</dc:creator>
  <cp:lastModifiedBy>Teszt</cp:lastModifiedBy>
  <cp:lastPrinted>2009-11-08T13:48:58Z</cp:lastPrinted>
  <dcterms:created xsi:type="dcterms:W3CDTF">2009-11-07T09:21:36Z</dcterms:created>
  <dcterms:modified xsi:type="dcterms:W3CDTF">2009-11-11T09:07:49Z</dcterms:modified>
</cp:coreProperties>
</file>